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0"/>
  </bookViews>
  <sheets>
    <sheet name="r-01" sheetId="1" r:id="rId1"/>
  </sheets>
  <definedNames>
    <definedName name="_Date_">#REF!</definedName>
    <definedName name="_Otchet_Period_Source__AT_ObjectName">#REF!</definedName>
    <definedName name="_xlnm.Print_Titles" localSheetId="0">'r-01'!$15:$15</definedName>
    <definedName name="_xlnm.Print_Area" localSheetId="0">'r-01'!$A$1:$I$303</definedName>
  </definedNames>
  <calcPr fullCalcOnLoad="1"/>
</workbook>
</file>

<file path=xl/sharedStrings.xml><?xml version="1.0" encoding="utf-8"?>
<sst xmlns="http://schemas.openxmlformats.org/spreadsheetml/2006/main" count="1430" uniqueCount="235">
  <si>
    <t>Пенсионное обеспечение</t>
  </si>
  <si>
    <t>000</t>
  </si>
  <si>
    <t>раз-дел</t>
  </si>
  <si>
    <t>под-раз-дел</t>
  </si>
  <si>
    <t>00</t>
  </si>
  <si>
    <t>Другие вопросы в области национальной экономики</t>
  </si>
  <si>
    <t>Резервные фонды местных администраций</t>
  </si>
  <si>
    <t xml:space="preserve">                     Итого по разделу 08</t>
  </si>
  <si>
    <t>Общее образование</t>
  </si>
  <si>
    <t>02</t>
  </si>
  <si>
    <t>10</t>
  </si>
  <si>
    <t>11</t>
  </si>
  <si>
    <t>ОБРАЗОВАНИЕ</t>
  </si>
  <si>
    <t>СОЦИАЛЬНАЯ ПОЛИТИКА</t>
  </si>
  <si>
    <t>Другие общегосударственные вопросы</t>
  </si>
  <si>
    <t>Дошкольное образование</t>
  </si>
  <si>
    <t xml:space="preserve">                      Итого по разделу 06</t>
  </si>
  <si>
    <t>целевая статья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</si>
  <si>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</si>
  <si>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</si>
  <si>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</si>
  <si>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</si>
  <si>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</si>
  <si>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Молодежная политика и оздоровление детей</t>
  </si>
  <si>
    <t>Резервные фонды</t>
  </si>
  <si>
    <t>Физическая культура и спорт</t>
  </si>
  <si>
    <t xml:space="preserve">                                Итого по разделу 01</t>
  </si>
  <si>
    <t xml:space="preserve">                              Итого  по  разделу  07</t>
  </si>
  <si>
    <t xml:space="preserve">Культура </t>
  </si>
  <si>
    <t xml:space="preserve">                               Итого по разделу 10</t>
  </si>
  <si>
    <t>01</t>
  </si>
  <si>
    <t>03</t>
  </si>
  <si>
    <t>04</t>
  </si>
  <si>
    <t>05</t>
  </si>
  <si>
    <t>06</t>
  </si>
  <si>
    <t>07</t>
  </si>
  <si>
    <t>08</t>
  </si>
  <si>
    <t>09</t>
  </si>
  <si>
    <t>12</t>
  </si>
  <si>
    <t>Охрана семьи и детства</t>
  </si>
  <si>
    <t>Охрана объектов растительного и животного мира и среды их обитания</t>
  </si>
  <si>
    <t>Другие вопросы в области образования</t>
  </si>
  <si>
    <t xml:space="preserve">                                Итого по разделу 04</t>
  </si>
  <si>
    <t>Социальное обеспечение населения</t>
  </si>
  <si>
    <t xml:space="preserve">ВСЕГО РАСХОДОВ </t>
  </si>
  <si>
    <t>Национальная экономика</t>
  </si>
  <si>
    <t>ОХРАНА ОКРУЖАЮЩЕЙ СРЕДЫ</t>
  </si>
  <si>
    <t>к решению Кумылженской районной Думы</t>
  </si>
  <si>
    <t>Жилищно - коммунальное хозяйство</t>
  </si>
  <si>
    <t xml:space="preserve">                      Итого по разделу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</si>
  <si>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</si>
  <si>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 и  кинематографии</t>
  </si>
  <si>
    <t>Средства массовой информации</t>
  </si>
  <si>
    <t>Итого по разделу 11</t>
  </si>
  <si>
    <t>Итого по разделу 12</t>
  </si>
  <si>
    <t xml:space="preserve">КУЛЬТУРА И КИНЕМАТОГРАФИЯ </t>
  </si>
  <si>
    <t>13</t>
  </si>
  <si>
    <t>Физическая культура</t>
  </si>
  <si>
    <t>Коммунальное хозяйство</t>
  </si>
  <si>
    <t>Мероприятия в области физической культуры и спорта</t>
  </si>
  <si>
    <t>Периодическая печать и издательство</t>
  </si>
  <si>
    <t>912</t>
  </si>
  <si>
    <t>100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</si>
  <si>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внебжюджетными фондами</t>
  </si>
  <si>
    <t>Обеспечение деятельности муниципальных органов Кумылженского муниципального района</t>
  </si>
  <si>
    <t>200</t>
  </si>
  <si>
    <t>Закупка товаров, работ и услуг для государственных (муниципальных) нужд</t>
  </si>
  <si>
    <t xml:space="preserve">Субвенция на организационное обеспечение деятельности территориальных административных камиссий </t>
  </si>
  <si>
    <t>Субвенция на организацию и осуществление деятельности по опеке и попечительству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</si>
  <si>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</si>
  <si>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>Председатель контрольно счетной комиссии Кумылженского  муниципального района</t>
  </si>
  <si>
    <t>Обеспечение деятельности хозяйственно - эксплуатационной службы</t>
  </si>
  <si>
    <t xml:space="preserve">Мероприятия  в органах муниципальной власти </t>
  </si>
  <si>
    <t>00 0 0000</t>
  </si>
  <si>
    <t>Непрограммные расходы в области землеустройства и землепользования</t>
  </si>
  <si>
    <t>Субвенции на компенсацию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 поставляемого населению</t>
  </si>
  <si>
    <t>Мероприятия в области охраны окружающей среды и природопользования</t>
  </si>
  <si>
    <t>Субвенции на осуществление образовательного процесса муниципальными дошкольными образовательными организациями</t>
  </si>
  <si>
    <t>Обеспечение деятельности муниципальных казенных учреждений дошкольного образования</t>
  </si>
  <si>
    <t>Субвенции на осуществление образовательного процесса муниципальными общеобразовательными организациями</t>
  </si>
  <si>
    <t>Субвенции на организацию питания детей из малоимущих семей и детей, находящихся на учете у фтизиатора, обучающихся в общеобразовательных организациях</t>
  </si>
  <si>
    <t>Обеспечение деятельности муниципальных казенных учреждений общего образования</t>
  </si>
  <si>
    <t>Обеспечение деятельности муниципальных казенных учреждений в области молодежной политики и оздоровления детей</t>
  </si>
  <si>
    <t>Обеспечение деятельности  казенных учреждений дополнительного образования</t>
  </si>
  <si>
    <t>Обеспечение деятельности казенных учреждений культуры "Музей"</t>
  </si>
  <si>
    <t>Обеспечение деятельности казенных учреждений культуры "Библиотеки"</t>
  </si>
  <si>
    <t>Мероприятия в области культуры</t>
  </si>
  <si>
    <t>Обеспечение деятельности муниципального казенного учреждения "Централизованные бухгалтерии"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</si>
  <si>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</si>
  <si>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</si>
  <si>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</si>
  <si>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>Обеспечение расходных обязательств почетным жителям Кумылженского муниципального района</t>
  </si>
  <si>
    <t xml:space="preserve">Доплаты к пенсиям муниципальных служащих </t>
  </si>
  <si>
    <t>Субвенция на предоставление субсидий гражданам на оплату жилья и коммунальных услуг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</si>
  <si>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</si>
  <si>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 xml:space="preserve">Субвенции на вознаграждение за труд, причитающегося приемным родителям (патронатному воспитателю) и предоставление им мер социальной поддержки </t>
  </si>
  <si>
    <t xml:space="preserve">Субсидии автономным учреждениям </t>
  </si>
  <si>
    <t>800</t>
  </si>
  <si>
    <t>Иные бюджетные ассигнования</t>
  </si>
  <si>
    <t>Субвенции на выплату пособий по опеке и попечительству</t>
  </si>
  <si>
    <t>Обеспечение деятельности муниципальных казенных учреждений "централизованные бухгалтерии"</t>
  </si>
  <si>
    <t>Обеспечение деятельности казенных учреждений культуры "ДК"</t>
  </si>
  <si>
    <t>300</t>
  </si>
  <si>
    <t>600</t>
  </si>
  <si>
    <t>Предоставление субсидий бюджетным автономным учреждениям и иным некомерческим организациям</t>
  </si>
  <si>
    <t>Предоставление субсидий бюджетным, автономным учреждениям и иным некомерческим организациям</t>
  </si>
  <si>
    <t>Социальное обеспечение и иные выплаты населению</t>
  </si>
  <si>
    <t xml:space="preserve">12 </t>
  </si>
  <si>
    <t>Распределение бюджетных ассигнований по</t>
  </si>
  <si>
    <t>разделам и подразделам, целевым статьям и видам расходов</t>
  </si>
  <si>
    <t>Уплата налогов и сборов органами муниципальной власти и казенными учреждениями</t>
  </si>
  <si>
    <t>Мероприятия в области других общегосударственных вопросах</t>
  </si>
  <si>
    <t>Муниципальная программа "Развитие территориального общественного самоуправления Кумылженского муниципального района на 2014 - 2018 годы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</si>
  <si>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2014 - 2016 год</t>
  </si>
  <si>
    <t>Муниципальная программа "Профилактика  правонарушений на территории Кумылженского муниципального района" на 2014 - 2016 год</t>
  </si>
  <si>
    <t>Мероприятия в области молодежной политики</t>
  </si>
  <si>
    <t>Дорожное хозяйство</t>
  </si>
  <si>
    <t xml:space="preserve">Содержание сети автомобильных дорог общего пользования и искуственных сооружений на них </t>
  </si>
  <si>
    <t>Непрограммные расходы муниципальных органов Кумылженского муниципального района</t>
  </si>
  <si>
    <t xml:space="preserve">Непрограммные расходы в области недвижимости, признание прав и регулирование отношений по муниципальной собственности </t>
  </si>
  <si>
    <t>Ведомственная целевая программа "Обеспечение эффективной реализации исполнительным органом местного самоуправления полномочий по решению вопросов местного значения Кумылженского муниципального района Волгоградской области" на 2015 - 2017 годы</t>
  </si>
  <si>
    <t>Мероприятия в области малого и среднего предпринимательства</t>
  </si>
  <si>
    <t>Муниципальная программа "Развитие образования Кумылженского муниципального района" на 2015 - 2017 годы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</si>
  <si>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2015 - 2017 год</t>
  </si>
  <si>
    <t>Муниципальная программа "Приоритетные направления молодежной политики на  территории Кумылженского муниципального района" на 2015 - 2017 годы</t>
  </si>
  <si>
    <t>Национальная безопасность и правоохранительная деятельность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</si>
  <si>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</si>
  <si>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</si>
  <si>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 xml:space="preserve">                                Итого по разделу 03</t>
  </si>
  <si>
    <t>Высшее должностное лицо муниципальных образований Кумылженкого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</si>
  <si>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внебжюджетными фондами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</si>
  <si>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</si>
  <si>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</si>
  <si>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 xml:space="preserve">Субсидия бюджетного учреждения по принципу "одного окна" </t>
  </si>
  <si>
    <t>Социальное  обеспечение и иные выплаты населению</t>
  </si>
  <si>
    <t>Социальное  обеспечение  и иные выплаты населению</t>
  </si>
  <si>
    <t>00 0 00 00000</t>
  </si>
  <si>
    <t>90 0 00 00000</t>
  </si>
  <si>
    <t>90 0 00 00040</t>
  </si>
  <si>
    <t>51 0 00 00000</t>
  </si>
  <si>
    <t>51 0 00 00040</t>
  </si>
  <si>
    <t>90 0 00 00010</t>
  </si>
  <si>
    <t>90 0 00 80030</t>
  </si>
  <si>
    <t>99 0 00 00000</t>
  </si>
  <si>
    <t>99 0 00 70010</t>
  </si>
  <si>
    <t>99 0 00 70020</t>
  </si>
  <si>
    <t>99 0 00 70030</t>
  </si>
  <si>
    <t>90 0 00 00030</t>
  </si>
  <si>
    <t>99 0 00 80030</t>
  </si>
  <si>
    <t>99 0 00 80010</t>
  </si>
  <si>
    <t>10 0 00 00000</t>
  </si>
  <si>
    <t>10 0 00 01290</t>
  </si>
  <si>
    <t>11 0 00 00000</t>
  </si>
  <si>
    <t>11 0 00 01310</t>
  </si>
  <si>
    <t>51 0 00 00070</t>
  </si>
  <si>
    <t>99 0 00 00070</t>
  </si>
  <si>
    <t>99 0 00 01040</t>
  </si>
  <si>
    <t xml:space="preserve">99 0 00 01040 </t>
  </si>
  <si>
    <t>99 0 00 60020</t>
  </si>
  <si>
    <t>99 0 00 90020</t>
  </si>
  <si>
    <t>99 0 00 01260</t>
  </si>
  <si>
    <t>99 0 00 90210</t>
  </si>
  <si>
    <t>99 0 00 90060</t>
  </si>
  <si>
    <t>99 0 00 70510</t>
  </si>
  <si>
    <t>99 0 00 01160</t>
  </si>
  <si>
    <t>00 0 00000</t>
  </si>
  <si>
    <t>15 0 00 00000</t>
  </si>
  <si>
    <t>15 0 00 00080</t>
  </si>
  <si>
    <t>15 0 00 70350</t>
  </si>
  <si>
    <t>14 0 00 00000</t>
  </si>
  <si>
    <t>14 0 00 00100</t>
  </si>
  <si>
    <t>15 0 00 00090</t>
  </si>
  <si>
    <t>15 0 00 00100</t>
  </si>
  <si>
    <t>15 0 00 70360</t>
  </si>
  <si>
    <t>15 0 00 70370</t>
  </si>
  <si>
    <t>07 0 00 00000</t>
  </si>
  <si>
    <t>09 0 00 00000</t>
  </si>
  <si>
    <t>13 0 00 00000</t>
  </si>
  <si>
    <t>13 0 00 01130</t>
  </si>
  <si>
    <t>14 0 00 00130</t>
  </si>
  <si>
    <t>14 0 00 80030</t>
  </si>
  <si>
    <t>99 0 00 70390</t>
  </si>
  <si>
    <t>99 0 00 00120</t>
  </si>
  <si>
    <t>99  0 00 00120</t>
  </si>
  <si>
    <t>14 0 00 00140</t>
  </si>
  <si>
    <t>14 0 00 00150</t>
  </si>
  <si>
    <t>14 0 00 01150</t>
  </si>
  <si>
    <t>14 0 00 00160</t>
  </si>
  <si>
    <t xml:space="preserve">14 0 00 80030 </t>
  </si>
  <si>
    <t>14 0 00 00120</t>
  </si>
  <si>
    <t>99 0 00 10020</t>
  </si>
  <si>
    <t>99 0 00 10030</t>
  </si>
  <si>
    <t>Муниципальная программа "Формирование доступной среды жизнедеятельности для инвалидов и маломобильных групп населения в Кумылженском муниципальном районе " на 2016-2020 годы</t>
  </si>
  <si>
    <t>17 0 00 00000</t>
  </si>
  <si>
    <t>17 0 00 01150</t>
  </si>
  <si>
    <t>17 0 00 1150</t>
  </si>
  <si>
    <t>99 0 00 70420</t>
  </si>
  <si>
    <t>99 0 00 70430</t>
  </si>
  <si>
    <t>99 0 00 70530</t>
  </si>
  <si>
    <t>99 0 00 70340</t>
  </si>
  <si>
    <t>99 0 00 70400</t>
  </si>
  <si>
    <t>99 0 00 70410</t>
  </si>
  <si>
    <t>07 0 00 01180</t>
  </si>
  <si>
    <t>09 0 00 01180</t>
  </si>
  <si>
    <t>12 0 00 00000</t>
  </si>
  <si>
    <t>12 0 00 01180</t>
  </si>
  <si>
    <t>99 0 00 60010</t>
  </si>
  <si>
    <t xml:space="preserve"> 2017 год</t>
  </si>
  <si>
    <t xml:space="preserve"> 2018 год</t>
  </si>
  <si>
    <t>бюджета Кумылженского муниципального района на плановый период 2017 и 2018  годов.</t>
  </si>
  <si>
    <t>тыс.руб.</t>
  </si>
  <si>
    <t>Сельское хозяйство и рыбаловство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</si>
  <si>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организаций и проведения мероприятий по отлову, содержанию и уничтожению безнадзорных животных</t>
  </si>
  <si>
    <t>99 0 00 00080</t>
  </si>
  <si>
    <t>99 0 00 70350</t>
  </si>
  <si>
    <t>99 0 00 00090</t>
  </si>
  <si>
    <t>99 0 00 00100</t>
  </si>
  <si>
    <t>99 0 00 70360</t>
  </si>
  <si>
    <t>99 0 00 70370</t>
  </si>
  <si>
    <t>17 0 00 01130</t>
  </si>
  <si>
    <t>Муниципальная программа "Формирование доступной среды жизнедеятельности для инвалидов и маломобильных групп населения в Кумылженском муниципальном районе" на 2016 - 2020 годы</t>
  </si>
  <si>
    <t>99 0 00 00130</t>
  </si>
  <si>
    <t>99 0 00 00140</t>
  </si>
  <si>
    <t>99 0 00 00150</t>
  </si>
  <si>
    <t>99 0 00 01150</t>
  </si>
  <si>
    <t>99 0 00 00160</t>
  </si>
  <si>
    <t xml:space="preserve">99 0 00 80030 </t>
  </si>
  <si>
    <t>99 0 00 1150</t>
  </si>
  <si>
    <t>99 0 00 01180</t>
  </si>
  <si>
    <t>99 0 00 87000</t>
  </si>
  <si>
    <t>Условно-утвержденные расходы</t>
  </si>
  <si>
    <t>"О бюджете Кумылженского муниципального района на 2016 год и плановый период 2017 и 2018 годов"</t>
  </si>
  <si>
    <t>Приложение 9</t>
  </si>
  <si>
    <t>99 0 00 70270</t>
  </si>
  <si>
    <t>11.12.2015 г. №23/117 -РД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</si>
</sst>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sz val="10"/>
      <color indexed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" fontId="10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4" fontId="9" fillId="0" borderId="14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right"/>
    </xf>
    <xf numFmtId="49" fontId="58" fillId="0" borderId="0" xfId="0" applyNumberFormat="1" applyFont="1" applyAlignment="1">
      <alignment/>
    </xf>
    <xf numFmtId="4" fontId="59" fillId="0" borderId="1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4" fontId="58" fillId="0" borderId="1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4" fontId="58" fillId="0" borderId="15" xfId="0" applyNumberFormat="1" applyFont="1" applyFill="1" applyBorder="1" applyAlignment="1">
      <alignment horizontal="right"/>
    </xf>
    <xf numFmtId="49" fontId="13" fillId="0" borderId="0" xfId="0" applyNumberFormat="1" applyFont="1" applyBorder="1" applyAlignment="1">
      <alignment/>
    </xf>
    <xf numFmtId="4" fontId="9" fillId="0" borderId="16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49" fontId="15" fillId="0" borderId="18" xfId="0" applyNumberFormat="1" applyFont="1" applyFill="1" applyBorder="1" applyAlignment="1">
      <alignment horizontal="right"/>
    </xf>
    <xf numFmtId="49" fontId="14" fillId="0" borderId="13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 wrapText="1"/>
    </xf>
    <xf numFmtId="49" fontId="15" fillId="33" borderId="0" xfId="0" applyNumberFormat="1" applyFont="1" applyFill="1" applyBorder="1" applyAlignment="1">
      <alignment horizontal="right"/>
    </xf>
    <xf numFmtId="49" fontId="14" fillId="33" borderId="19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4" fontId="14" fillId="0" borderId="2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/>
    </xf>
    <xf numFmtId="4" fontId="14" fillId="0" borderId="21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 wrapText="1"/>
    </xf>
    <xf numFmtId="49" fontId="15" fillId="0" borderId="18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49" fontId="15" fillId="0" borderId="25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" fontId="14" fillId="0" borderId="27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Continuous"/>
    </xf>
    <xf numFmtId="49" fontId="15" fillId="0" borderId="28" xfId="0" applyNumberFormat="1" applyFont="1" applyFill="1" applyBorder="1" applyAlignment="1">
      <alignment horizontal="centerContinuous"/>
    </xf>
    <xf numFmtId="49" fontId="15" fillId="0" borderId="0" xfId="0" applyNumberFormat="1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14" fillId="0" borderId="15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5" fillId="0" borderId="29" xfId="0" applyFont="1" applyFill="1" applyBorder="1" applyAlignment="1">
      <alignment horizontal="right"/>
    </xf>
    <xf numFmtId="49" fontId="14" fillId="0" borderId="3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14" fillId="0" borderId="29" xfId="0" applyFont="1" applyFill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49" fontId="15" fillId="0" borderId="3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14" fillId="0" borderId="28" xfId="0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wrapText="1"/>
    </xf>
    <xf numFmtId="0" fontId="15" fillId="0" borderId="29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15" fillId="33" borderId="29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49" fontId="14" fillId="33" borderId="30" xfId="0" applyNumberFormat="1" applyFont="1" applyFill="1" applyBorder="1" applyAlignment="1">
      <alignment horizontal="center"/>
    </xf>
    <xf numFmtId="4" fontId="14" fillId="33" borderId="11" xfId="0" applyNumberFormat="1" applyFont="1" applyFill="1" applyBorder="1" applyAlignment="1">
      <alignment horizontal="center"/>
    </xf>
    <xf numFmtId="49" fontId="14" fillId="33" borderId="29" xfId="0" applyNumberFormat="1" applyFont="1" applyFill="1" applyBorder="1" applyAlignment="1">
      <alignment horizontal="center"/>
    </xf>
    <xf numFmtId="49" fontId="15" fillId="0" borderId="29" xfId="0" applyNumberFormat="1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wrapText="1"/>
    </xf>
    <xf numFmtId="49" fontId="15" fillId="33" borderId="28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wrapText="1"/>
    </xf>
    <xf numFmtId="49" fontId="15" fillId="0" borderId="28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" fontId="15" fillId="0" borderId="14" xfId="0" applyNumberFormat="1" applyFont="1" applyFill="1" applyBorder="1" applyAlignment="1">
      <alignment horizontal="center"/>
    </xf>
    <xf numFmtId="49" fontId="15" fillId="0" borderId="29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right"/>
    </xf>
    <xf numFmtId="49" fontId="15" fillId="0" borderId="31" xfId="0" applyNumberFormat="1" applyFont="1" applyFill="1" applyBorder="1" applyAlignment="1">
      <alignment horizontal="right"/>
    </xf>
    <xf numFmtId="0" fontId="15" fillId="0" borderId="19" xfId="0" applyFont="1" applyFill="1" applyBorder="1" applyAlignment="1">
      <alignment horizontal="center"/>
    </xf>
    <xf numFmtId="49" fontId="60" fillId="0" borderId="28" xfId="0" applyNumberFormat="1" applyFont="1" applyFill="1" applyBorder="1" applyAlignment="1">
      <alignment horizontal="center"/>
    </xf>
    <xf numFmtId="49" fontId="60" fillId="0" borderId="29" xfId="0" applyNumberFormat="1" applyFont="1" applyFill="1" applyBorder="1" applyAlignment="1">
      <alignment horizontal="center"/>
    </xf>
    <xf numFmtId="49" fontId="61" fillId="0" borderId="28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wrapText="1"/>
    </xf>
    <xf numFmtId="49" fontId="15" fillId="0" borderId="32" xfId="0" applyNumberFormat="1" applyFont="1" applyFill="1" applyBorder="1" applyAlignment="1">
      <alignment horizontal="center"/>
    </xf>
    <xf numFmtId="0" fontId="15" fillId="0" borderId="31" xfId="0" applyFont="1" applyFill="1" applyBorder="1" applyAlignment="1">
      <alignment wrapText="1"/>
    </xf>
    <xf numFmtId="49" fontId="15" fillId="0" borderId="33" xfId="0" applyNumberFormat="1" applyFont="1" applyFill="1" applyBorder="1" applyAlignment="1">
      <alignment horizontal="center"/>
    </xf>
    <xf numFmtId="49" fontId="15" fillId="0" borderId="34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49" fontId="15" fillId="0" borderId="31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wrapText="1"/>
    </xf>
    <xf numFmtId="49" fontId="15" fillId="0" borderId="29" xfId="0" applyNumberFormat="1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49" fontId="15" fillId="0" borderId="12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center"/>
    </xf>
    <xf numFmtId="0" fontId="14" fillId="0" borderId="35" xfId="0" applyFont="1" applyFill="1" applyBorder="1" applyAlignment="1" applyProtection="1">
      <alignment horizontal="center" wrapText="1"/>
      <protection locked="0"/>
    </xf>
    <xf numFmtId="49" fontId="14" fillId="0" borderId="1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14" fillId="0" borderId="19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1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left"/>
    </xf>
    <xf numFmtId="49" fontId="14" fillId="0" borderId="36" xfId="0" applyNumberFormat="1" applyFont="1" applyFill="1" applyBorder="1" applyAlignment="1">
      <alignment horizontal="center" wrapText="1"/>
    </xf>
    <xf numFmtId="49" fontId="14" fillId="0" borderId="29" xfId="0" applyNumberFormat="1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showGridLines="0"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2.125" style="161" customWidth="1"/>
    <col min="2" max="2" width="3.00390625" style="161" hidden="1" customWidth="1"/>
    <col min="3" max="3" width="10.25390625" style="162" customWidth="1"/>
    <col min="4" max="4" width="11.00390625" style="162" customWidth="1"/>
    <col min="5" max="5" width="16.625" style="161" customWidth="1"/>
    <col min="6" max="6" width="10.375" style="161" customWidth="1"/>
    <col min="7" max="7" width="18.125" style="161" customWidth="1"/>
    <col min="8" max="8" width="5.625" style="7" hidden="1" customWidth="1"/>
    <col min="9" max="9" width="18.125" style="161" customWidth="1"/>
    <col min="10" max="16384" width="9.125" style="7" customWidth="1"/>
  </cols>
  <sheetData>
    <row r="1" spans="1:9" ht="15">
      <c r="A1" s="75"/>
      <c r="B1" s="75"/>
      <c r="C1" s="176" t="s">
        <v>232</v>
      </c>
      <c r="D1" s="176"/>
      <c r="E1" s="176"/>
      <c r="F1" s="176"/>
      <c r="G1" s="176"/>
      <c r="H1" s="176"/>
      <c r="I1" s="164"/>
    </row>
    <row r="2" spans="1:9" s="1" customFormat="1" ht="12.75" customHeight="1">
      <c r="A2" s="76"/>
      <c r="B2" s="76"/>
      <c r="C2" s="177" t="s">
        <v>47</v>
      </c>
      <c r="D2" s="177"/>
      <c r="E2" s="177"/>
      <c r="F2" s="177"/>
      <c r="G2" s="177"/>
      <c r="H2" s="177"/>
      <c r="I2" s="165"/>
    </row>
    <row r="3" spans="1:10" s="1" customFormat="1" ht="30.75" customHeight="1">
      <c r="A3" s="77"/>
      <c r="B3" s="77"/>
      <c r="C3" s="178" t="s">
        <v>231</v>
      </c>
      <c r="D3" s="178"/>
      <c r="E3" s="178"/>
      <c r="F3" s="178"/>
      <c r="G3" s="178"/>
      <c r="H3" s="170"/>
      <c r="I3" s="25"/>
      <c r="J3" s="25"/>
    </row>
    <row r="4" spans="1:10" s="1" customFormat="1" ht="20.25" customHeight="1">
      <c r="A4" s="77"/>
      <c r="B4" s="77"/>
      <c r="C4" s="179" t="s">
        <v>234</v>
      </c>
      <c r="D4" s="179"/>
      <c r="E4" s="179"/>
      <c r="F4" s="179"/>
      <c r="G4" s="179"/>
      <c r="H4" s="25"/>
      <c r="I4" s="25"/>
      <c r="J4" s="25"/>
    </row>
    <row r="5" spans="1:9" s="1" customFormat="1" ht="16.5" customHeight="1">
      <c r="A5" s="77"/>
      <c r="B5" s="77"/>
      <c r="C5" s="77"/>
      <c r="D5" s="77"/>
      <c r="E5" s="77"/>
      <c r="F5" s="77"/>
      <c r="G5" s="171"/>
      <c r="H5" s="172"/>
      <c r="I5" s="166"/>
    </row>
    <row r="6" spans="1:9" s="1" customFormat="1" ht="12" customHeight="1">
      <c r="A6" s="77"/>
      <c r="B6" s="77"/>
      <c r="C6" s="77"/>
      <c r="D6" s="77"/>
      <c r="E6" s="77"/>
      <c r="F6" s="77"/>
      <c r="G6" s="171"/>
      <c r="H6" s="172"/>
      <c r="I6" s="166"/>
    </row>
    <row r="7" spans="1:9" s="1" customFormat="1" ht="12" customHeight="1">
      <c r="A7" s="78"/>
      <c r="B7" s="79"/>
      <c r="C7" s="79"/>
      <c r="D7" s="79"/>
      <c r="E7" s="79"/>
      <c r="F7" s="79"/>
      <c r="G7" s="79"/>
      <c r="I7" s="79"/>
    </row>
    <row r="8" spans="1:10" s="1" customFormat="1" ht="20.25" customHeight="1">
      <c r="A8" s="173" t="s">
        <v>108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s="1" customFormat="1" ht="23.25" customHeight="1">
      <c r="A9" s="173" t="s">
        <v>109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s="1" customFormat="1" ht="22.5" customHeight="1">
      <c r="A10" s="173" t="s">
        <v>209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9" s="1" customFormat="1" ht="12.75" customHeight="1">
      <c r="A11" s="78"/>
      <c r="B11" s="79"/>
      <c r="C11" s="79"/>
      <c r="D11" s="79"/>
      <c r="E11" s="79"/>
      <c r="F11" s="79"/>
      <c r="G11" s="79"/>
      <c r="I11" s="79"/>
    </row>
    <row r="12" spans="1:9" s="4" customFormat="1" ht="16.5" customHeight="1">
      <c r="A12" s="78"/>
      <c r="B12" s="80"/>
      <c r="C12" s="81"/>
      <c r="D12" s="81"/>
      <c r="E12" s="82"/>
      <c r="F12" s="83"/>
      <c r="G12" s="84"/>
      <c r="I12" s="84" t="s">
        <v>210</v>
      </c>
    </row>
    <row r="13" spans="1:9" s="1" customFormat="1" ht="20.25" customHeight="1">
      <c r="A13" s="182" t="s">
        <v>21</v>
      </c>
      <c r="B13" s="180"/>
      <c r="C13" s="181"/>
      <c r="D13" s="181"/>
      <c r="E13" s="181"/>
      <c r="F13" s="181"/>
      <c r="G13" s="174" t="s">
        <v>207</v>
      </c>
      <c r="I13" s="174" t="s">
        <v>208</v>
      </c>
    </row>
    <row r="14" spans="1:9" s="21" customFormat="1" ht="78" customHeight="1">
      <c r="A14" s="183"/>
      <c r="B14" s="85"/>
      <c r="C14" s="86" t="s">
        <v>2</v>
      </c>
      <c r="D14" s="87" t="s">
        <v>3</v>
      </c>
      <c r="E14" s="87" t="s">
        <v>17</v>
      </c>
      <c r="F14" s="87" t="s">
        <v>22</v>
      </c>
      <c r="G14" s="175"/>
      <c r="I14" s="175"/>
    </row>
    <row r="15" spans="1:9" s="3" customFormat="1" ht="16.5" customHeight="1">
      <c r="A15" s="88">
        <v>1</v>
      </c>
      <c r="B15" s="89">
        <v>2</v>
      </c>
      <c r="C15" s="88">
        <v>2</v>
      </c>
      <c r="D15" s="88">
        <v>3</v>
      </c>
      <c r="E15" s="88">
        <v>4</v>
      </c>
      <c r="F15" s="88">
        <v>5</v>
      </c>
      <c r="G15" s="90">
        <v>6</v>
      </c>
      <c r="I15" s="90">
        <v>7</v>
      </c>
    </row>
    <row r="16" spans="1:9" s="5" customFormat="1" ht="30.75" customHeight="1">
      <c r="A16" s="91" t="s">
        <v>18</v>
      </c>
      <c r="B16" s="92"/>
      <c r="C16" s="93" t="s">
        <v>30</v>
      </c>
      <c r="D16" s="52" t="s">
        <v>4</v>
      </c>
      <c r="E16" s="52" t="s">
        <v>136</v>
      </c>
      <c r="F16" s="52" t="s">
        <v>1</v>
      </c>
      <c r="G16" s="63">
        <f>SUM(G17,G23,G48,G56,G60)</f>
        <v>49173.8</v>
      </c>
      <c r="I16" s="63">
        <f>SUM(I17,I23,I48,I56,I60)</f>
        <v>52753.7</v>
      </c>
    </row>
    <row r="17" spans="1:9" s="1" customFormat="1" ht="78" customHeight="1">
      <c r="A17" s="94" t="s">
        <v>19</v>
      </c>
      <c r="B17" s="95"/>
      <c r="C17" s="93" t="s">
        <v>30</v>
      </c>
      <c r="D17" s="52" t="s">
        <v>31</v>
      </c>
      <c r="E17" s="52" t="s">
        <v>136</v>
      </c>
      <c r="F17" s="52" t="s">
        <v>1</v>
      </c>
      <c r="G17" s="63">
        <f>SUM(G18)</f>
        <v>370.79999999999995</v>
      </c>
      <c r="H17" s="15" t="e">
        <f>SUM(H19,#REF!)</f>
        <v>#REF!</v>
      </c>
      <c r="I17" s="63">
        <f>SUM(I18)</f>
        <v>370.79999999999995</v>
      </c>
    </row>
    <row r="18" spans="1:9" s="1" customFormat="1" ht="54.75" customHeight="1">
      <c r="A18" s="45" t="s">
        <v>64</v>
      </c>
      <c r="B18" s="92"/>
      <c r="C18" s="93" t="s">
        <v>30</v>
      </c>
      <c r="D18" s="52" t="s">
        <v>31</v>
      </c>
      <c r="E18" s="52" t="s">
        <v>137</v>
      </c>
      <c r="F18" s="52" t="s">
        <v>1</v>
      </c>
      <c r="G18" s="63">
        <f>SUM(G19)</f>
        <v>370.79999999999995</v>
      </c>
      <c r="H18" s="9" t="e">
        <f>SUM(H22,#REF!)</f>
        <v>#REF!</v>
      </c>
      <c r="I18" s="63">
        <f>SUM(I19)</f>
        <v>370.79999999999995</v>
      </c>
    </row>
    <row r="19" spans="1:9" s="21" customFormat="1" ht="39" customHeight="1">
      <c r="A19" s="94" t="s">
        <v>64</v>
      </c>
      <c r="B19" s="95"/>
      <c r="C19" s="93" t="s">
        <v>30</v>
      </c>
      <c r="D19" s="52" t="s">
        <v>31</v>
      </c>
      <c r="E19" s="52" t="s">
        <v>138</v>
      </c>
      <c r="F19" s="52" t="s">
        <v>1</v>
      </c>
      <c r="G19" s="63">
        <f>SUM(G20,G22,G21)</f>
        <v>370.79999999999995</v>
      </c>
      <c r="H19" s="15">
        <f>SUM(H22)</f>
        <v>0</v>
      </c>
      <c r="I19" s="63">
        <f>SUM(I20,I22,I21)</f>
        <v>370.79999999999995</v>
      </c>
    </row>
    <row r="20" spans="1:9" s="1" customFormat="1" ht="83.25" customHeight="1">
      <c r="A20" s="96" t="s">
        <v>132</v>
      </c>
      <c r="B20" s="92"/>
      <c r="C20" s="97" t="s">
        <v>30</v>
      </c>
      <c r="D20" s="62" t="s">
        <v>31</v>
      </c>
      <c r="E20" s="62" t="s">
        <v>138</v>
      </c>
      <c r="F20" s="62" t="s">
        <v>62</v>
      </c>
      <c r="G20" s="98">
        <v>355.4</v>
      </c>
      <c r="H20" s="8"/>
      <c r="I20" s="98">
        <v>355.4</v>
      </c>
    </row>
    <row r="21" spans="1:9" s="1" customFormat="1" ht="39.75" customHeight="1">
      <c r="A21" s="96" t="s">
        <v>66</v>
      </c>
      <c r="B21" s="92"/>
      <c r="C21" s="97" t="s">
        <v>30</v>
      </c>
      <c r="D21" s="62" t="s">
        <v>31</v>
      </c>
      <c r="E21" s="62" t="s">
        <v>138</v>
      </c>
      <c r="F21" s="62" t="s">
        <v>65</v>
      </c>
      <c r="G21" s="98">
        <v>14.4</v>
      </c>
      <c r="H21" s="8"/>
      <c r="I21" s="98">
        <v>14.4</v>
      </c>
    </row>
    <row r="22" spans="1:9" s="1" customFormat="1" ht="39.75" customHeight="1">
      <c r="A22" s="96" t="s">
        <v>98</v>
      </c>
      <c r="B22" s="92"/>
      <c r="C22" s="97" t="s">
        <v>30</v>
      </c>
      <c r="D22" s="62" t="s">
        <v>31</v>
      </c>
      <c r="E22" s="62" t="s">
        <v>138</v>
      </c>
      <c r="F22" s="62" t="s">
        <v>97</v>
      </c>
      <c r="G22" s="98">
        <v>1</v>
      </c>
      <c r="H22" s="8"/>
      <c r="I22" s="98">
        <v>1</v>
      </c>
    </row>
    <row r="23" spans="1:9" s="1" customFormat="1" ht="78" customHeight="1">
      <c r="A23" s="94" t="s">
        <v>20</v>
      </c>
      <c r="B23" s="95"/>
      <c r="C23" s="93" t="s">
        <v>30</v>
      </c>
      <c r="D23" s="52" t="s">
        <v>32</v>
      </c>
      <c r="E23" s="52" t="s">
        <v>136</v>
      </c>
      <c r="F23" s="52" t="s">
        <v>1</v>
      </c>
      <c r="G23" s="63">
        <f>SUM(G24,G29,G38)</f>
        <v>24726.899999999998</v>
      </c>
      <c r="H23" s="15" t="e">
        <f>SUM(H37,H40,H42,#REF!,#REF!,H44)</f>
        <v>#REF!</v>
      </c>
      <c r="I23" s="63">
        <f>SUM(I24,I29,I38)</f>
        <v>23831.899999999998</v>
      </c>
    </row>
    <row r="24" spans="1:9" s="1" customFormat="1" ht="103.5" customHeight="1">
      <c r="A24" s="45" t="s">
        <v>120</v>
      </c>
      <c r="B24" s="92"/>
      <c r="C24" s="93" t="s">
        <v>30</v>
      </c>
      <c r="D24" s="52" t="s">
        <v>32</v>
      </c>
      <c r="E24" s="52" t="s">
        <v>139</v>
      </c>
      <c r="F24" s="52" t="s">
        <v>1</v>
      </c>
      <c r="G24" s="63">
        <f>SUM(G25)</f>
        <v>21214.8</v>
      </c>
      <c r="H24" s="9" t="e">
        <f>SUM(H26,H39,H41,#REF!)</f>
        <v>#REF!</v>
      </c>
      <c r="I24" s="63">
        <f>SUM(I25)</f>
        <v>0</v>
      </c>
    </row>
    <row r="25" spans="1:9" s="21" customFormat="1" ht="47.25" customHeight="1">
      <c r="A25" s="94" t="s">
        <v>64</v>
      </c>
      <c r="B25" s="95"/>
      <c r="C25" s="93" t="s">
        <v>30</v>
      </c>
      <c r="D25" s="52" t="s">
        <v>32</v>
      </c>
      <c r="E25" s="52" t="s">
        <v>140</v>
      </c>
      <c r="F25" s="52" t="s">
        <v>1</v>
      </c>
      <c r="G25" s="63">
        <f>SUM(G26,G28,G27)</f>
        <v>21214.8</v>
      </c>
      <c r="H25" s="15" t="e">
        <f>SUM(H37,H40,H42,#REF!)</f>
        <v>#REF!</v>
      </c>
      <c r="I25" s="63">
        <f>SUM(I26,I28,I27)</f>
        <v>0</v>
      </c>
    </row>
    <row r="26" spans="1:9" s="1" customFormat="1" ht="83.25" customHeight="1">
      <c r="A26" s="96" t="s">
        <v>132</v>
      </c>
      <c r="B26" s="92"/>
      <c r="C26" s="97" t="s">
        <v>30</v>
      </c>
      <c r="D26" s="62" t="s">
        <v>32</v>
      </c>
      <c r="E26" s="62" t="s">
        <v>140</v>
      </c>
      <c r="F26" s="62" t="s">
        <v>62</v>
      </c>
      <c r="G26" s="98">
        <v>19890</v>
      </c>
      <c r="H26" s="9" t="e">
        <f>SUM(H39,H41,H43,#REF!)</f>
        <v>#REF!</v>
      </c>
      <c r="I26" s="98"/>
    </row>
    <row r="27" spans="1:9" s="1" customFormat="1" ht="38.25" customHeight="1">
      <c r="A27" s="96" t="s">
        <v>66</v>
      </c>
      <c r="B27" s="92"/>
      <c r="C27" s="97" t="s">
        <v>30</v>
      </c>
      <c r="D27" s="62" t="s">
        <v>32</v>
      </c>
      <c r="E27" s="62" t="s">
        <v>140</v>
      </c>
      <c r="F27" s="62" t="s">
        <v>65</v>
      </c>
      <c r="G27" s="98">
        <v>1314.8</v>
      </c>
      <c r="H27" s="9">
        <f>SUM(H37)</f>
        <v>0</v>
      </c>
      <c r="I27" s="98"/>
    </row>
    <row r="28" spans="1:9" s="1" customFormat="1" ht="38.25" customHeight="1">
      <c r="A28" s="96" t="s">
        <v>98</v>
      </c>
      <c r="B28" s="92"/>
      <c r="C28" s="97" t="s">
        <v>30</v>
      </c>
      <c r="D28" s="62" t="s">
        <v>32</v>
      </c>
      <c r="E28" s="62" t="s">
        <v>140</v>
      </c>
      <c r="F28" s="62" t="s">
        <v>97</v>
      </c>
      <c r="G28" s="98">
        <v>10</v>
      </c>
      <c r="H28" s="9">
        <f>SUM(H38)</f>
        <v>0</v>
      </c>
      <c r="I28" s="98"/>
    </row>
    <row r="29" spans="1:9" s="1" customFormat="1" ht="64.5" customHeight="1">
      <c r="A29" s="45" t="s">
        <v>64</v>
      </c>
      <c r="B29" s="92"/>
      <c r="C29" s="93" t="s">
        <v>30</v>
      </c>
      <c r="D29" s="52" t="s">
        <v>32</v>
      </c>
      <c r="E29" s="52" t="s">
        <v>137</v>
      </c>
      <c r="F29" s="52" t="s">
        <v>1</v>
      </c>
      <c r="G29" s="63">
        <f>SUM(G32,G30,G36)</f>
        <v>2218.6</v>
      </c>
      <c r="H29" s="9" t="e">
        <f>SUM(#REF!,H42,H44,#REF!)</f>
        <v>#REF!</v>
      </c>
      <c r="I29" s="63">
        <f>SUM(I32,I30,I36)</f>
        <v>22538.399999999998</v>
      </c>
    </row>
    <row r="30" spans="1:9" s="21" customFormat="1" ht="47.25" customHeight="1">
      <c r="A30" s="94" t="s">
        <v>129</v>
      </c>
      <c r="B30" s="95"/>
      <c r="C30" s="93" t="s">
        <v>30</v>
      </c>
      <c r="D30" s="52" t="s">
        <v>32</v>
      </c>
      <c r="E30" s="52" t="s">
        <v>141</v>
      </c>
      <c r="F30" s="52" t="s">
        <v>1</v>
      </c>
      <c r="G30" s="63">
        <f>SUM(G31)</f>
        <v>1140.6</v>
      </c>
      <c r="H30" s="15" t="e">
        <f>SUM(H36,H42,H44,#REF!)</f>
        <v>#REF!</v>
      </c>
      <c r="I30" s="63">
        <f>SUM(I31)</f>
        <v>1140.6</v>
      </c>
    </row>
    <row r="31" spans="1:9" s="1" customFormat="1" ht="76.5" customHeight="1">
      <c r="A31" s="96" t="s">
        <v>131</v>
      </c>
      <c r="B31" s="92"/>
      <c r="C31" s="97" t="s">
        <v>30</v>
      </c>
      <c r="D31" s="62" t="s">
        <v>32</v>
      </c>
      <c r="E31" s="62" t="s">
        <v>141</v>
      </c>
      <c r="F31" s="62" t="s">
        <v>62</v>
      </c>
      <c r="G31" s="98">
        <v>1140.6</v>
      </c>
      <c r="H31" s="9" t="e">
        <f>SUM(H41,H43,H45,#REF!)</f>
        <v>#REF!</v>
      </c>
      <c r="I31" s="98">
        <v>1140.6</v>
      </c>
    </row>
    <row r="32" spans="1:9" s="21" customFormat="1" ht="47.25" customHeight="1">
      <c r="A32" s="94" t="s">
        <v>64</v>
      </c>
      <c r="B32" s="95"/>
      <c r="C32" s="93" t="s">
        <v>30</v>
      </c>
      <c r="D32" s="52" t="s">
        <v>32</v>
      </c>
      <c r="E32" s="52" t="s">
        <v>138</v>
      </c>
      <c r="F32" s="52" t="s">
        <v>1</v>
      </c>
      <c r="G32" s="63">
        <f>SUM(G35,G34,G33)</f>
        <v>1053</v>
      </c>
      <c r="H32" s="63">
        <f>SUM(H35,H34,H33)</f>
        <v>0</v>
      </c>
      <c r="I32" s="63">
        <f>SUM(I35,I34,I33)</f>
        <v>21372.8</v>
      </c>
    </row>
    <row r="33" spans="1:9" s="1" customFormat="1" ht="81.75" customHeight="1">
      <c r="A33" s="96" t="s">
        <v>131</v>
      </c>
      <c r="B33" s="92"/>
      <c r="C33" s="97" t="s">
        <v>30</v>
      </c>
      <c r="D33" s="62" t="s">
        <v>32</v>
      </c>
      <c r="E33" s="62" t="s">
        <v>138</v>
      </c>
      <c r="F33" s="62" t="s">
        <v>62</v>
      </c>
      <c r="G33" s="98"/>
      <c r="H33" s="9">
        <f>SUM(H39)</f>
        <v>0</v>
      </c>
      <c r="I33" s="98">
        <v>19336.8</v>
      </c>
    </row>
    <row r="34" spans="1:9" s="1" customFormat="1" ht="38.25" customHeight="1">
      <c r="A34" s="96" t="s">
        <v>66</v>
      </c>
      <c r="B34" s="92"/>
      <c r="C34" s="97" t="s">
        <v>30</v>
      </c>
      <c r="D34" s="62" t="s">
        <v>32</v>
      </c>
      <c r="E34" s="62" t="s">
        <v>138</v>
      </c>
      <c r="F34" s="62" t="s">
        <v>65</v>
      </c>
      <c r="G34" s="98">
        <v>1047</v>
      </c>
      <c r="H34" s="9">
        <f>SUM(H39)</f>
        <v>0</v>
      </c>
      <c r="I34" s="98">
        <v>2030</v>
      </c>
    </row>
    <row r="35" spans="1:9" s="1" customFormat="1" ht="38.25" customHeight="1">
      <c r="A35" s="96" t="s">
        <v>98</v>
      </c>
      <c r="B35" s="92"/>
      <c r="C35" s="97" t="s">
        <v>30</v>
      </c>
      <c r="D35" s="62" t="s">
        <v>32</v>
      </c>
      <c r="E35" s="62" t="s">
        <v>138</v>
      </c>
      <c r="F35" s="62" t="s">
        <v>97</v>
      </c>
      <c r="G35" s="98">
        <v>6</v>
      </c>
      <c r="H35" s="9">
        <f>SUM(H40)</f>
        <v>0</v>
      </c>
      <c r="I35" s="98">
        <v>6</v>
      </c>
    </row>
    <row r="36" spans="1:9" s="21" customFormat="1" ht="38.25" customHeight="1">
      <c r="A36" s="94" t="s">
        <v>110</v>
      </c>
      <c r="B36" s="95"/>
      <c r="C36" s="93" t="s">
        <v>30</v>
      </c>
      <c r="D36" s="52" t="s">
        <v>32</v>
      </c>
      <c r="E36" s="52" t="s">
        <v>142</v>
      </c>
      <c r="F36" s="52" t="s">
        <v>1</v>
      </c>
      <c r="G36" s="63">
        <f>SUM(G37)</f>
        <v>25</v>
      </c>
      <c r="H36" s="15">
        <f>SUM(H42)</f>
        <v>0</v>
      </c>
      <c r="I36" s="63">
        <f>SUM(I37)</f>
        <v>25</v>
      </c>
    </row>
    <row r="37" spans="1:9" s="1" customFormat="1" ht="38.25" customHeight="1">
      <c r="A37" s="96" t="s">
        <v>98</v>
      </c>
      <c r="B37" s="92"/>
      <c r="C37" s="97" t="s">
        <v>30</v>
      </c>
      <c r="D37" s="62" t="s">
        <v>32</v>
      </c>
      <c r="E37" s="62" t="s">
        <v>142</v>
      </c>
      <c r="F37" s="62" t="s">
        <v>97</v>
      </c>
      <c r="G37" s="98">
        <v>25</v>
      </c>
      <c r="H37" s="9">
        <f>SUM(H39)</f>
        <v>0</v>
      </c>
      <c r="I37" s="98">
        <v>25</v>
      </c>
    </row>
    <row r="38" spans="1:9" s="1" customFormat="1" ht="36.75" customHeight="1">
      <c r="A38" s="41" t="s">
        <v>118</v>
      </c>
      <c r="B38" s="92"/>
      <c r="C38" s="93" t="s">
        <v>30</v>
      </c>
      <c r="D38" s="52" t="s">
        <v>32</v>
      </c>
      <c r="E38" s="52" t="s">
        <v>143</v>
      </c>
      <c r="F38" s="52" t="s">
        <v>1</v>
      </c>
      <c r="G38" s="63">
        <f>SUM(G39,G42,G45)</f>
        <v>1293.5</v>
      </c>
      <c r="H38" s="63">
        <f>SUM(H39,H42,H45)</f>
        <v>0</v>
      </c>
      <c r="I38" s="63">
        <f>SUM(I39,I42,I45)</f>
        <v>1293.5</v>
      </c>
    </row>
    <row r="39" spans="1:9" s="21" customFormat="1" ht="56.25" customHeight="1">
      <c r="A39" s="94" t="s">
        <v>67</v>
      </c>
      <c r="B39" s="95"/>
      <c r="C39" s="93" t="s">
        <v>30</v>
      </c>
      <c r="D39" s="52" t="s">
        <v>32</v>
      </c>
      <c r="E39" s="52" t="s">
        <v>144</v>
      </c>
      <c r="F39" s="52" t="s">
        <v>1</v>
      </c>
      <c r="G39" s="63">
        <f>SUM(G40,G41)</f>
        <v>302.2</v>
      </c>
      <c r="H39" s="20"/>
      <c r="I39" s="63">
        <f>SUM(I40,I41)</f>
        <v>302.2</v>
      </c>
    </row>
    <row r="40" spans="1:9" s="1" customFormat="1" ht="90" customHeight="1">
      <c r="A40" s="96" t="s">
        <v>131</v>
      </c>
      <c r="B40" s="92"/>
      <c r="C40" s="97" t="s">
        <v>30</v>
      </c>
      <c r="D40" s="62" t="s">
        <v>32</v>
      </c>
      <c r="E40" s="62" t="s">
        <v>144</v>
      </c>
      <c r="F40" s="62" t="s">
        <v>62</v>
      </c>
      <c r="G40" s="98">
        <v>208.6</v>
      </c>
      <c r="H40" s="9">
        <f>SUM(H41)</f>
        <v>0</v>
      </c>
      <c r="I40" s="98">
        <v>208.6</v>
      </c>
    </row>
    <row r="41" spans="1:9" s="1" customFormat="1" ht="37.5" customHeight="1">
      <c r="A41" s="96" t="s">
        <v>66</v>
      </c>
      <c r="B41" s="92"/>
      <c r="C41" s="97" t="s">
        <v>30</v>
      </c>
      <c r="D41" s="62" t="s">
        <v>32</v>
      </c>
      <c r="E41" s="62" t="s">
        <v>144</v>
      </c>
      <c r="F41" s="62" t="s">
        <v>65</v>
      </c>
      <c r="G41" s="98">
        <v>93.6</v>
      </c>
      <c r="H41" s="8"/>
      <c r="I41" s="98">
        <v>93.6</v>
      </c>
    </row>
    <row r="42" spans="1:9" s="21" customFormat="1" ht="48.75" customHeight="1">
      <c r="A42" s="41" t="s">
        <v>68</v>
      </c>
      <c r="B42" s="95"/>
      <c r="C42" s="93" t="s">
        <v>30</v>
      </c>
      <c r="D42" s="52" t="s">
        <v>32</v>
      </c>
      <c r="E42" s="52" t="s">
        <v>145</v>
      </c>
      <c r="F42" s="52" t="s">
        <v>1</v>
      </c>
      <c r="G42" s="63">
        <f>SUM(G43,G44)</f>
        <v>667.2</v>
      </c>
      <c r="H42" s="15">
        <f>SUM(H43)</f>
        <v>0</v>
      </c>
      <c r="I42" s="63">
        <f>SUM(I43,I44)</f>
        <v>667.2</v>
      </c>
    </row>
    <row r="43" spans="1:9" s="1" customFormat="1" ht="88.5" customHeight="1">
      <c r="A43" s="96" t="s">
        <v>63</v>
      </c>
      <c r="B43" s="92"/>
      <c r="C43" s="97" t="s">
        <v>30</v>
      </c>
      <c r="D43" s="62" t="s">
        <v>32</v>
      </c>
      <c r="E43" s="62" t="s">
        <v>145</v>
      </c>
      <c r="F43" s="62" t="s">
        <v>62</v>
      </c>
      <c r="G43" s="98">
        <v>578.2</v>
      </c>
      <c r="H43" s="8"/>
      <c r="I43" s="98">
        <v>578.2</v>
      </c>
    </row>
    <row r="44" spans="1:9" s="1" customFormat="1" ht="45" customHeight="1">
      <c r="A44" s="96" t="s">
        <v>66</v>
      </c>
      <c r="B44" s="92"/>
      <c r="C44" s="97" t="s">
        <v>30</v>
      </c>
      <c r="D44" s="62" t="s">
        <v>32</v>
      </c>
      <c r="E44" s="62" t="s">
        <v>145</v>
      </c>
      <c r="F44" s="62" t="s">
        <v>65</v>
      </c>
      <c r="G44" s="98">
        <v>89</v>
      </c>
      <c r="H44" s="9">
        <f>SUM(H45)</f>
        <v>0</v>
      </c>
      <c r="I44" s="98">
        <v>89</v>
      </c>
    </row>
    <row r="45" spans="1:9" s="21" customFormat="1" ht="78.75" customHeight="1">
      <c r="A45" s="94" t="s">
        <v>69</v>
      </c>
      <c r="B45" s="95"/>
      <c r="C45" s="93" t="s">
        <v>30</v>
      </c>
      <c r="D45" s="52" t="s">
        <v>32</v>
      </c>
      <c r="E45" s="52" t="s">
        <v>146</v>
      </c>
      <c r="F45" s="52" t="s">
        <v>1</v>
      </c>
      <c r="G45" s="63">
        <f>SUM(G46,G47)</f>
        <v>324.1</v>
      </c>
      <c r="H45" s="20"/>
      <c r="I45" s="63">
        <f>SUM(I46,I47)</f>
        <v>324.1</v>
      </c>
    </row>
    <row r="46" spans="1:9" s="1" customFormat="1" ht="85.5" customHeight="1">
      <c r="A46" s="96" t="s">
        <v>130</v>
      </c>
      <c r="B46" s="92"/>
      <c r="C46" s="97" t="s">
        <v>30</v>
      </c>
      <c r="D46" s="62" t="s">
        <v>32</v>
      </c>
      <c r="E46" s="62" t="s">
        <v>146</v>
      </c>
      <c r="F46" s="62" t="s">
        <v>62</v>
      </c>
      <c r="G46" s="98">
        <v>289.1</v>
      </c>
      <c r="H46" s="9">
        <f>SUM(H47)</f>
        <v>0</v>
      </c>
      <c r="I46" s="98">
        <v>289.1</v>
      </c>
    </row>
    <row r="47" spans="1:9" s="1" customFormat="1" ht="39.75" customHeight="1" thickBot="1">
      <c r="A47" s="96" t="s">
        <v>66</v>
      </c>
      <c r="B47" s="92"/>
      <c r="C47" s="97" t="s">
        <v>30</v>
      </c>
      <c r="D47" s="62" t="s">
        <v>32</v>
      </c>
      <c r="E47" s="62" t="s">
        <v>146</v>
      </c>
      <c r="F47" s="62" t="s">
        <v>65</v>
      </c>
      <c r="G47" s="98">
        <v>35</v>
      </c>
      <c r="H47" s="8"/>
      <c r="I47" s="98">
        <v>35</v>
      </c>
    </row>
    <row r="48" spans="1:9" s="1" customFormat="1" ht="49.5" customHeight="1" thickBot="1">
      <c r="A48" s="99" t="s">
        <v>50</v>
      </c>
      <c r="B48" s="100"/>
      <c r="C48" s="53" t="s">
        <v>30</v>
      </c>
      <c r="D48" s="101" t="s">
        <v>34</v>
      </c>
      <c r="E48" s="101" t="s">
        <v>136</v>
      </c>
      <c r="F48" s="101" t="s">
        <v>1</v>
      </c>
      <c r="G48" s="61">
        <f>SUM(G49)</f>
        <v>5348.7</v>
      </c>
      <c r="H48" s="15" t="e">
        <f>SUM(#REF!,#REF!,#REF!,#REF!,#REF!,H60)</f>
        <v>#REF!</v>
      </c>
      <c r="I48" s="61">
        <f>SUM(I49)</f>
        <v>5348.7</v>
      </c>
    </row>
    <row r="49" spans="1:9" s="1" customFormat="1" ht="58.5" customHeight="1" thickBot="1">
      <c r="A49" s="45" t="s">
        <v>64</v>
      </c>
      <c r="B49" s="92"/>
      <c r="C49" s="93" t="s">
        <v>30</v>
      </c>
      <c r="D49" s="52" t="s">
        <v>34</v>
      </c>
      <c r="E49" s="52" t="s">
        <v>137</v>
      </c>
      <c r="F49" s="52" t="s">
        <v>1</v>
      </c>
      <c r="G49" s="61">
        <f>SUM(G53,G50)</f>
        <v>5348.7</v>
      </c>
      <c r="H49" s="9" t="e">
        <f>SUM(#REF!,#REF!,#REF!,#REF!)</f>
        <v>#REF!</v>
      </c>
      <c r="I49" s="61">
        <f>SUM(I53,I50)</f>
        <v>5348.7</v>
      </c>
    </row>
    <row r="50" spans="1:9" s="21" customFormat="1" ht="67.5" customHeight="1">
      <c r="A50" s="99" t="s">
        <v>70</v>
      </c>
      <c r="B50" s="100"/>
      <c r="C50" s="53" t="s">
        <v>30</v>
      </c>
      <c r="D50" s="101" t="s">
        <v>34</v>
      </c>
      <c r="E50" s="101" t="s">
        <v>147</v>
      </c>
      <c r="F50" s="101" t="s">
        <v>1</v>
      </c>
      <c r="G50" s="54">
        <f>SUM(G52,G51)</f>
        <v>773.7</v>
      </c>
      <c r="H50" s="20"/>
      <c r="I50" s="54">
        <f>SUM(I52,I51)</f>
        <v>773.7</v>
      </c>
    </row>
    <row r="51" spans="1:9" s="1" customFormat="1" ht="105" customHeight="1">
      <c r="A51" s="96" t="s">
        <v>130</v>
      </c>
      <c r="B51" s="92"/>
      <c r="C51" s="97" t="s">
        <v>30</v>
      </c>
      <c r="D51" s="62" t="s">
        <v>34</v>
      </c>
      <c r="E51" s="62" t="s">
        <v>147</v>
      </c>
      <c r="F51" s="62" t="s">
        <v>62</v>
      </c>
      <c r="G51" s="98">
        <v>773</v>
      </c>
      <c r="H51" s="9" t="e">
        <f>SUM(#REF!,#REF!,#REF!,#REF!)</f>
        <v>#REF!</v>
      </c>
      <c r="I51" s="98">
        <v>773</v>
      </c>
    </row>
    <row r="52" spans="1:9" s="1" customFormat="1" ht="57" customHeight="1" thickBot="1">
      <c r="A52" s="96" t="s">
        <v>66</v>
      </c>
      <c r="B52" s="92"/>
      <c r="C52" s="97" t="s">
        <v>30</v>
      </c>
      <c r="D52" s="62" t="s">
        <v>34</v>
      </c>
      <c r="E52" s="62" t="s">
        <v>147</v>
      </c>
      <c r="F52" s="62" t="s">
        <v>65</v>
      </c>
      <c r="G52" s="98">
        <v>0.7</v>
      </c>
      <c r="H52" s="9" t="e">
        <f>SUM(#REF!,#REF!,#REF!,#REF!)</f>
        <v>#REF!</v>
      </c>
      <c r="I52" s="98">
        <v>0.7</v>
      </c>
    </row>
    <row r="53" spans="1:9" s="1" customFormat="1" ht="50.25" customHeight="1" thickBot="1">
      <c r="A53" s="94" t="s">
        <v>64</v>
      </c>
      <c r="B53" s="92"/>
      <c r="C53" s="93" t="s">
        <v>30</v>
      </c>
      <c r="D53" s="52" t="s">
        <v>34</v>
      </c>
      <c r="E53" s="52" t="s">
        <v>138</v>
      </c>
      <c r="F53" s="52" t="s">
        <v>1</v>
      </c>
      <c r="G53" s="61">
        <f>SUM(G54,G55)</f>
        <v>4575</v>
      </c>
      <c r="H53" s="9" t="e">
        <f>SUM(H54,#REF!,#REF!,#REF!)</f>
        <v>#REF!</v>
      </c>
      <c r="I53" s="61">
        <f>SUM(I54,I55)</f>
        <v>4575</v>
      </c>
    </row>
    <row r="54" spans="1:9" s="1" customFormat="1" ht="93.75" customHeight="1">
      <c r="A54" s="96" t="s">
        <v>130</v>
      </c>
      <c r="B54" s="92"/>
      <c r="C54" s="97" t="s">
        <v>30</v>
      </c>
      <c r="D54" s="62" t="s">
        <v>34</v>
      </c>
      <c r="E54" s="62" t="s">
        <v>138</v>
      </c>
      <c r="F54" s="62" t="s">
        <v>62</v>
      </c>
      <c r="G54" s="98">
        <v>4178.9</v>
      </c>
      <c r="H54" s="8"/>
      <c r="I54" s="98">
        <v>4178.9</v>
      </c>
    </row>
    <row r="55" spans="1:9" s="1" customFormat="1" ht="39.75" customHeight="1">
      <c r="A55" s="96" t="s">
        <v>66</v>
      </c>
      <c r="B55" s="92"/>
      <c r="C55" s="97" t="s">
        <v>30</v>
      </c>
      <c r="D55" s="62" t="s">
        <v>34</v>
      </c>
      <c r="E55" s="62" t="s">
        <v>138</v>
      </c>
      <c r="F55" s="62" t="s">
        <v>65</v>
      </c>
      <c r="G55" s="98">
        <v>396.1</v>
      </c>
      <c r="H55" s="9" t="e">
        <f>SUM(H49,#REF!,#REF!,#REF!)</f>
        <v>#REF!</v>
      </c>
      <c r="I55" s="98">
        <v>396.1</v>
      </c>
    </row>
    <row r="56" spans="1:9" s="29" customFormat="1" ht="34.5" customHeight="1">
      <c r="A56" s="94" t="s">
        <v>24</v>
      </c>
      <c r="B56" s="92"/>
      <c r="C56" s="93" t="s">
        <v>30</v>
      </c>
      <c r="D56" s="52" t="s">
        <v>11</v>
      </c>
      <c r="E56" s="52" t="s">
        <v>136</v>
      </c>
      <c r="F56" s="52" t="s">
        <v>1</v>
      </c>
      <c r="G56" s="63">
        <f>SUM(G57)</f>
        <v>50</v>
      </c>
      <c r="H56" s="28"/>
      <c r="I56" s="63">
        <f>SUM(I57)</f>
        <v>50</v>
      </c>
    </row>
    <row r="57" spans="1:9" s="1" customFormat="1" ht="42" customHeight="1">
      <c r="A57" s="41" t="s">
        <v>118</v>
      </c>
      <c r="B57" s="92"/>
      <c r="C57" s="97" t="s">
        <v>30</v>
      </c>
      <c r="D57" s="62" t="s">
        <v>11</v>
      </c>
      <c r="E57" s="62" t="s">
        <v>143</v>
      </c>
      <c r="F57" s="62" t="s">
        <v>1</v>
      </c>
      <c r="G57" s="63">
        <f>SUM(G58)</f>
        <v>50</v>
      </c>
      <c r="H57" s="9">
        <f>SUM(H58)</f>
        <v>0</v>
      </c>
      <c r="I57" s="63">
        <f>SUM(I58)</f>
        <v>50</v>
      </c>
    </row>
    <row r="58" spans="1:9" s="1" customFormat="1" ht="35.25" customHeight="1">
      <c r="A58" s="94" t="s">
        <v>6</v>
      </c>
      <c r="B58" s="95"/>
      <c r="C58" s="93" t="s">
        <v>30</v>
      </c>
      <c r="D58" s="52" t="s">
        <v>11</v>
      </c>
      <c r="E58" s="52" t="s">
        <v>149</v>
      </c>
      <c r="F58" s="52" t="s">
        <v>1</v>
      </c>
      <c r="G58" s="63">
        <f>SUM(G59)</f>
        <v>50</v>
      </c>
      <c r="H58" s="9">
        <f>SUM(H59)</f>
        <v>0</v>
      </c>
      <c r="I58" s="63">
        <f>SUM(I59)</f>
        <v>50</v>
      </c>
    </row>
    <row r="59" spans="1:9" s="1" customFormat="1" ht="30.75" customHeight="1">
      <c r="A59" s="96" t="s">
        <v>98</v>
      </c>
      <c r="B59" s="92"/>
      <c r="C59" s="97" t="s">
        <v>30</v>
      </c>
      <c r="D59" s="62" t="s">
        <v>11</v>
      </c>
      <c r="E59" s="62" t="s">
        <v>149</v>
      </c>
      <c r="F59" s="62" t="s">
        <v>97</v>
      </c>
      <c r="G59" s="98">
        <v>50</v>
      </c>
      <c r="H59" s="8"/>
      <c r="I59" s="98">
        <v>50</v>
      </c>
    </row>
    <row r="60" spans="1:9" s="29" customFormat="1" ht="37.5" customHeight="1">
      <c r="A60" s="94" t="s">
        <v>14</v>
      </c>
      <c r="B60" s="92"/>
      <c r="C60" s="93" t="s">
        <v>30</v>
      </c>
      <c r="D60" s="52" t="s">
        <v>56</v>
      </c>
      <c r="E60" s="52" t="s">
        <v>136</v>
      </c>
      <c r="F60" s="52" t="s">
        <v>1</v>
      </c>
      <c r="G60" s="63">
        <f>SUM(G71,G64,G61,G67)</f>
        <v>18677.4</v>
      </c>
      <c r="H60" s="30" t="e">
        <f>SUM(#REF!,#REF!,#REF!,H71,#REF!)</f>
        <v>#REF!</v>
      </c>
      <c r="I60" s="63">
        <f>SUM(I71,I64,I61,I67)</f>
        <v>23152.3</v>
      </c>
    </row>
    <row r="61" spans="1:9" s="1" customFormat="1" ht="74.25" customHeight="1">
      <c r="A61" s="41" t="s">
        <v>112</v>
      </c>
      <c r="B61" s="92"/>
      <c r="C61" s="93" t="s">
        <v>30</v>
      </c>
      <c r="D61" s="52" t="s">
        <v>56</v>
      </c>
      <c r="E61" s="52" t="s">
        <v>150</v>
      </c>
      <c r="F61" s="52" t="s">
        <v>1</v>
      </c>
      <c r="G61" s="63">
        <f>SUM(G62)</f>
        <v>60</v>
      </c>
      <c r="H61" s="9" t="e">
        <f>SUM(#REF!)</f>
        <v>#REF!</v>
      </c>
      <c r="I61" s="63">
        <f>SUM(I62)</f>
        <v>65</v>
      </c>
    </row>
    <row r="62" spans="1:9" s="21" customFormat="1" ht="44.25" customHeight="1">
      <c r="A62" s="94" t="s">
        <v>111</v>
      </c>
      <c r="B62" s="102"/>
      <c r="C62" s="93" t="s">
        <v>30</v>
      </c>
      <c r="D62" s="52" t="s">
        <v>56</v>
      </c>
      <c r="E62" s="52" t="s">
        <v>151</v>
      </c>
      <c r="F62" s="52" t="s">
        <v>1</v>
      </c>
      <c r="G62" s="63">
        <f>SUM(G63)</f>
        <v>60</v>
      </c>
      <c r="H62" s="15">
        <f>SUM(H63)</f>
        <v>0</v>
      </c>
      <c r="I62" s="63">
        <f>SUM(I63)</f>
        <v>65</v>
      </c>
    </row>
    <row r="63" spans="1:9" s="1" customFormat="1" ht="36" customHeight="1">
      <c r="A63" s="96" t="s">
        <v>66</v>
      </c>
      <c r="B63" s="103"/>
      <c r="C63" s="97" t="s">
        <v>30</v>
      </c>
      <c r="D63" s="62" t="s">
        <v>56</v>
      </c>
      <c r="E63" s="62" t="s">
        <v>151</v>
      </c>
      <c r="F63" s="62" t="s">
        <v>65</v>
      </c>
      <c r="G63" s="98">
        <v>60</v>
      </c>
      <c r="H63" s="8"/>
      <c r="I63" s="98">
        <v>65</v>
      </c>
    </row>
    <row r="64" spans="1:9" s="1" customFormat="1" ht="76.5" customHeight="1">
      <c r="A64" s="41" t="s">
        <v>112</v>
      </c>
      <c r="B64" s="92"/>
      <c r="C64" s="93" t="s">
        <v>30</v>
      </c>
      <c r="D64" s="52" t="s">
        <v>56</v>
      </c>
      <c r="E64" s="52" t="s">
        <v>152</v>
      </c>
      <c r="F64" s="52" t="s">
        <v>1</v>
      </c>
      <c r="G64" s="63">
        <f>SUM(G65)</f>
        <v>110</v>
      </c>
      <c r="H64" s="9" t="e">
        <f>SUM(#REF!)</f>
        <v>#REF!</v>
      </c>
      <c r="I64" s="63">
        <f>SUM(I65)</f>
        <v>0</v>
      </c>
    </row>
    <row r="65" spans="1:9" s="21" customFormat="1" ht="44.25" customHeight="1">
      <c r="A65" s="94" t="s">
        <v>121</v>
      </c>
      <c r="B65" s="102"/>
      <c r="C65" s="93" t="s">
        <v>30</v>
      </c>
      <c r="D65" s="52" t="s">
        <v>56</v>
      </c>
      <c r="E65" s="52" t="s">
        <v>153</v>
      </c>
      <c r="F65" s="52" t="s">
        <v>1</v>
      </c>
      <c r="G65" s="63">
        <f>SUM(G66)</f>
        <v>110</v>
      </c>
      <c r="H65" s="15">
        <f>SUM(H66)</f>
        <v>0</v>
      </c>
      <c r="I65" s="63">
        <f>SUM(I66)</f>
        <v>0</v>
      </c>
    </row>
    <row r="66" spans="1:9" s="1" customFormat="1" ht="36" customHeight="1">
      <c r="A66" s="96" t="s">
        <v>66</v>
      </c>
      <c r="B66" s="103"/>
      <c r="C66" s="97" t="s">
        <v>30</v>
      </c>
      <c r="D66" s="62" t="s">
        <v>56</v>
      </c>
      <c r="E66" s="62" t="s">
        <v>153</v>
      </c>
      <c r="F66" s="62" t="s">
        <v>65</v>
      </c>
      <c r="G66" s="98">
        <v>110</v>
      </c>
      <c r="H66" s="8"/>
      <c r="I66" s="98"/>
    </row>
    <row r="67" spans="1:9" s="1" customFormat="1" ht="107.25" customHeight="1">
      <c r="A67" s="45" t="s">
        <v>120</v>
      </c>
      <c r="B67" s="92"/>
      <c r="C67" s="93" t="s">
        <v>30</v>
      </c>
      <c r="D67" s="52" t="s">
        <v>56</v>
      </c>
      <c r="E67" s="52" t="s">
        <v>139</v>
      </c>
      <c r="F67" s="52" t="s">
        <v>1</v>
      </c>
      <c r="G67" s="63">
        <f>SUM(G68)</f>
        <v>6449</v>
      </c>
      <c r="H67" s="9" t="e">
        <f>SUM(#REF!)</f>
        <v>#REF!</v>
      </c>
      <c r="I67" s="63">
        <f>SUM(I68)</f>
        <v>0</v>
      </c>
    </row>
    <row r="68" spans="1:9" s="21" customFormat="1" ht="44.25" customHeight="1">
      <c r="A68" s="94" t="s">
        <v>71</v>
      </c>
      <c r="B68" s="102"/>
      <c r="C68" s="93" t="s">
        <v>30</v>
      </c>
      <c r="D68" s="52" t="s">
        <v>56</v>
      </c>
      <c r="E68" s="52" t="s">
        <v>154</v>
      </c>
      <c r="F68" s="52" t="s">
        <v>1</v>
      </c>
      <c r="G68" s="63">
        <f>SUM(G69,G70)</f>
        <v>6449</v>
      </c>
      <c r="H68" s="15" t="e">
        <f>SUM(H71)</f>
        <v>#REF!</v>
      </c>
      <c r="I68" s="63">
        <f>SUM(I69,I70)</f>
        <v>0</v>
      </c>
    </row>
    <row r="69" spans="1:9" s="1" customFormat="1" ht="61.5" customHeight="1">
      <c r="A69" s="96" t="s">
        <v>132</v>
      </c>
      <c r="B69" s="103"/>
      <c r="C69" s="97" t="s">
        <v>30</v>
      </c>
      <c r="D69" s="62" t="s">
        <v>56</v>
      </c>
      <c r="E69" s="62" t="s">
        <v>154</v>
      </c>
      <c r="F69" s="62" t="s">
        <v>62</v>
      </c>
      <c r="G69" s="98">
        <v>4700</v>
      </c>
      <c r="H69" s="8"/>
      <c r="I69" s="98"/>
    </row>
    <row r="70" spans="1:9" s="1" customFormat="1" ht="36" customHeight="1">
      <c r="A70" s="96" t="s">
        <v>66</v>
      </c>
      <c r="B70" s="103"/>
      <c r="C70" s="97" t="s">
        <v>30</v>
      </c>
      <c r="D70" s="62" t="s">
        <v>56</v>
      </c>
      <c r="E70" s="62" t="s">
        <v>154</v>
      </c>
      <c r="F70" s="62" t="s">
        <v>65</v>
      </c>
      <c r="G70" s="98">
        <v>1749</v>
      </c>
      <c r="H70" s="8"/>
      <c r="I70" s="98"/>
    </row>
    <row r="71" spans="1:9" s="1" customFormat="1" ht="44.25" customHeight="1">
      <c r="A71" s="41" t="s">
        <v>118</v>
      </c>
      <c r="B71" s="92"/>
      <c r="C71" s="93" t="s">
        <v>30</v>
      </c>
      <c r="D71" s="52" t="s">
        <v>56</v>
      </c>
      <c r="E71" s="52" t="s">
        <v>143</v>
      </c>
      <c r="F71" s="52" t="s">
        <v>1</v>
      </c>
      <c r="G71" s="63">
        <f>SUM(G72,G81,G83,G75,G77,G79)</f>
        <v>12058.4</v>
      </c>
      <c r="H71" s="63" t="e">
        <f>SUM(H72,H81,H83,H75,H77,H79)</f>
        <v>#REF!</v>
      </c>
      <c r="I71" s="63">
        <f>SUM(I72,I81,I83,I75,I77,I79)</f>
        <v>23087.3</v>
      </c>
    </row>
    <row r="72" spans="1:9" s="21" customFormat="1" ht="44.25" customHeight="1">
      <c r="A72" s="94" t="s">
        <v>71</v>
      </c>
      <c r="B72" s="102"/>
      <c r="C72" s="93" t="s">
        <v>30</v>
      </c>
      <c r="D72" s="52" t="s">
        <v>56</v>
      </c>
      <c r="E72" s="52" t="s">
        <v>155</v>
      </c>
      <c r="F72" s="52" t="s">
        <v>1</v>
      </c>
      <c r="G72" s="63">
        <f>SUM(G73,G74)</f>
        <v>2050</v>
      </c>
      <c r="H72" s="15" t="e">
        <f>SUM(#REF!)</f>
        <v>#REF!</v>
      </c>
      <c r="I72" s="63">
        <f>SUM(I73,I74)</f>
        <v>7009</v>
      </c>
    </row>
    <row r="73" spans="1:9" s="1" customFormat="1" ht="87" customHeight="1">
      <c r="A73" s="96" t="s">
        <v>63</v>
      </c>
      <c r="B73" s="103"/>
      <c r="C73" s="97" t="s">
        <v>30</v>
      </c>
      <c r="D73" s="62" t="s">
        <v>56</v>
      </c>
      <c r="E73" s="62" t="s">
        <v>155</v>
      </c>
      <c r="F73" s="62" t="s">
        <v>62</v>
      </c>
      <c r="G73" s="98">
        <v>1950</v>
      </c>
      <c r="H73" s="8"/>
      <c r="I73" s="98">
        <v>6650</v>
      </c>
    </row>
    <row r="74" spans="1:9" s="1" customFormat="1" ht="42.75" customHeight="1">
      <c r="A74" s="96" t="s">
        <v>66</v>
      </c>
      <c r="B74" s="103"/>
      <c r="C74" s="97" t="s">
        <v>30</v>
      </c>
      <c r="D74" s="62" t="s">
        <v>56</v>
      </c>
      <c r="E74" s="62" t="s">
        <v>155</v>
      </c>
      <c r="F74" s="62" t="s">
        <v>65</v>
      </c>
      <c r="G74" s="98">
        <v>100</v>
      </c>
      <c r="H74" s="8"/>
      <c r="I74" s="98">
        <v>359</v>
      </c>
    </row>
    <row r="75" spans="1:9" s="21" customFormat="1" ht="32.25" customHeight="1">
      <c r="A75" s="94" t="s">
        <v>72</v>
      </c>
      <c r="B75" s="95"/>
      <c r="C75" s="93" t="s">
        <v>30</v>
      </c>
      <c r="D75" s="52" t="s">
        <v>56</v>
      </c>
      <c r="E75" s="52" t="s">
        <v>156</v>
      </c>
      <c r="F75" s="52" t="s">
        <v>1</v>
      </c>
      <c r="G75" s="63">
        <f>SUM(G76)</f>
        <v>250</v>
      </c>
      <c r="H75" s="20"/>
      <c r="I75" s="63">
        <f>SUM(I76)</f>
        <v>250</v>
      </c>
    </row>
    <row r="76" spans="1:9" s="1" customFormat="1" ht="42" customHeight="1">
      <c r="A76" s="96" t="s">
        <v>66</v>
      </c>
      <c r="B76" s="92"/>
      <c r="C76" s="97" t="s">
        <v>30</v>
      </c>
      <c r="D76" s="62" t="s">
        <v>56</v>
      </c>
      <c r="E76" s="62" t="s">
        <v>157</v>
      </c>
      <c r="F76" s="62" t="s">
        <v>65</v>
      </c>
      <c r="G76" s="98">
        <v>250</v>
      </c>
      <c r="H76" s="9" t="e">
        <f>SUM(#REF!)</f>
        <v>#REF!</v>
      </c>
      <c r="I76" s="98">
        <v>250</v>
      </c>
    </row>
    <row r="77" spans="1:9" s="21" customFormat="1" ht="42" customHeight="1">
      <c r="A77" s="94" t="s">
        <v>133</v>
      </c>
      <c r="B77" s="95"/>
      <c r="C77" s="93" t="s">
        <v>30</v>
      </c>
      <c r="D77" s="52" t="s">
        <v>56</v>
      </c>
      <c r="E77" s="52" t="s">
        <v>158</v>
      </c>
      <c r="F77" s="52" t="s">
        <v>1</v>
      </c>
      <c r="G77" s="63">
        <f>SUM(G78)</f>
        <v>3000</v>
      </c>
      <c r="H77" s="20"/>
      <c r="I77" s="63">
        <f>SUM(I78)</f>
        <v>2500</v>
      </c>
    </row>
    <row r="78" spans="1:9" s="1" customFormat="1" ht="47.25" customHeight="1">
      <c r="A78" s="96" t="s">
        <v>105</v>
      </c>
      <c r="B78" s="92"/>
      <c r="C78" s="97" t="s">
        <v>30</v>
      </c>
      <c r="D78" s="62" t="s">
        <v>56</v>
      </c>
      <c r="E78" s="62" t="s">
        <v>158</v>
      </c>
      <c r="F78" s="62" t="s">
        <v>103</v>
      </c>
      <c r="G78" s="98">
        <v>3000</v>
      </c>
      <c r="H78" s="8"/>
      <c r="I78" s="98">
        <v>2500</v>
      </c>
    </row>
    <row r="79" spans="1:9" s="21" customFormat="1" ht="39" customHeight="1">
      <c r="A79" s="94" t="s">
        <v>110</v>
      </c>
      <c r="B79" s="95"/>
      <c r="C79" s="93" t="s">
        <v>30</v>
      </c>
      <c r="D79" s="52" t="s">
        <v>56</v>
      </c>
      <c r="E79" s="52" t="s">
        <v>148</v>
      </c>
      <c r="F79" s="52" t="s">
        <v>1</v>
      </c>
      <c r="G79" s="54">
        <f>SUM(G80)</f>
        <v>60</v>
      </c>
      <c r="H79" s="15" t="e">
        <f>SUM(#REF!)</f>
        <v>#REF!</v>
      </c>
      <c r="I79" s="54">
        <f>SUM(I80)</f>
        <v>50</v>
      </c>
    </row>
    <row r="80" spans="1:9" s="1" customFormat="1" ht="39" customHeight="1">
      <c r="A80" s="96" t="s">
        <v>98</v>
      </c>
      <c r="B80" s="92"/>
      <c r="C80" s="97" t="s">
        <v>30</v>
      </c>
      <c r="D80" s="62" t="s">
        <v>56</v>
      </c>
      <c r="E80" s="62" t="s">
        <v>148</v>
      </c>
      <c r="F80" s="62" t="s">
        <v>97</v>
      </c>
      <c r="G80" s="98">
        <v>60</v>
      </c>
      <c r="H80" s="9" t="e">
        <f>SUM(#REF!)</f>
        <v>#REF!</v>
      </c>
      <c r="I80" s="98">
        <v>50</v>
      </c>
    </row>
    <row r="81" spans="1:9" s="21" customFormat="1" ht="39" customHeight="1">
      <c r="A81" s="94" t="s">
        <v>230</v>
      </c>
      <c r="B81" s="95"/>
      <c r="C81" s="93" t="s">
        <v>30</v>
      </c>
      <c r="D81" s="52" t="s">
        <v>56</v>
      </c>
      <c r="E81" s="52" t="s">
        <v>229</v>
      </c>
      <c r="F81" s="52" t="s">
        <v>1</v>
      </c>
      <c r="G81" s="54">
        <f>SUM(G82)</f>
        <v>6598.4</v>
      </c>
      <c r="H81" s="15" t="e">
        <f>SUM(#REF!)</f>
        <v>#REF!</v>
      </c>
      <c r="I81" s="54">
        <f>SUM(I82)</f>
        <v>13178.3</v>
      </c>
    </row>
    <row r="82" spans="1:9" s="1" customFormat="1" ht="39" customHeight="1">
      <c r="A82" s="96" t="s">
        <v>98</v>
      </c>
      <c r="B82" s="92"/>
      <c r="C82" s="97" t="s">
        <v>30</v>
      </c>
      <c r="D82" s="62" t="s">
        <v>56</v>
      </c>
      <c r="E82" s="62" t="s">
        <v>229</v>
      </c>
      <c r="F82" s="62" t="s">
        <v>97</v>
      </c>
      <c r="G82" s="98">
        <v>6598.4</v>
      </c>
      <c r="H82" s="9" t="e">
        <f>SUM(#REF!)</f>
        <v>#REF!</v>
      </c>
      <c r="I82" s="98">
        <v>13178.3</v>
      </c>
    </row>
    <row r="83" spans="1:9" s="21" customFormat="1" ht="59.25" customHeight="1">
      <c r="A83" s="94" t="s">
        <v>119</v>
      </c>
      <c r="B83" s="95"/>
      <c r="C83" s="93" t="s">
        <v>30</v>
      </c>
      <c r="D83" s="52" t="s">
        <v>56</v>
      </c>
      <c r="E83" s="52" t="s">
        <v>159</v>
      </c>
      <c r="F83" s="52" t="s">
        <v>1</v>
      </c>
      <c r="G83" s="54">
        <f>SUM(G84)</f>
        <v>100</v>
      </c>
      <c r="H83" s="15" t="e">
        <f>SUM(#REF!)</f>
        <v>#REF!</v>
      </c>
      <c r="I83" s="54">
        <f>SUM(I84)</f>
        <v>100</v>
      </c>
    </row>
    <row r="84" spans="1:9" s="43" customFormat="1" ht="38.25" customHeight="1" thickBot="1">
      <c r="A84" s="96" t="s">
        <v>66</v>
      </c>
      <c r="B84" s="92"/>
      <c r="C84" s="97" t="s">
        <v>30</v>
      </c>
      <c r="D84" s="62" t="s">
        <v>56</v>
      </c>
      <c r="E84" s="62" t="s">
        <v>159</v>
      </c>
      <c r="F84" s="62" t="s">
        <v>65</v>
      </c>
      <c r="G84" s="98">
        <v>100</v>
      </c>
      <c r="H84" s="9" t="e">
        <f>SUM(#REF!)</f>
        <v>#REF!</v>
      </c>
      <c r="I84" s="98">
        <v>100</v>
      </c>
    </row>
    <row r="85" spans="1:9" s="1" customFormat="1" ht="30.75" customHeight="1" thickBot="1">
      <c r="A85" s="46" t="s">
        <v>26</v>
      </c>
      <c r="B85" s="47"/>
      <c r="C85" s="48" t="s">
        <v>30</v>
      </c>
      <c r="D85" s="49" t="s">
        <v>4</v>
      </c>
      <c r="E85" s="49" t="s">
        <v>136</v>
      </c>
      <c r="F85" s="49" t="s">
        <v>1</v>
      </c>
      <c r="G85" s="50">
        <f>SUM(G16)</f>
        <v>49173.8</v>
      </c>
      <c r="H85" s="17" t="e">
        <f>SUM(#REF!,H17,H23,#REF!,H60)</f>
        <v>#REF!</v>
      </c>
      <c r="I85" s="50">
        <f>SUM(I16)</f>
        <v>52753.7</v>
      </c>
    </row>
    <row r="86" spans="1:9" s="42" customFormat="1" ht="46.5" customHeight="1">
      <c r="A86" s="41" t="s">
        <v>125</v>
      </c>
      <c r="B86" s="51"/>
      <c r="C86" s="52" t="s">
        <v>31</v>
      </c>
      <c r="D86" s="53"/>
      <c r="E86" s="53"/>
      <c r="F86" s="53"/>
      <c r="G86" s="54"/>
      <c r="H86" s="16"/>
      <c r="I86" s="54"/>
    </row>
    <row r="87" spans="1:9" s="19" customFormat="1" ht="53.25" customHeight="1">
      <c r="A87" s="94" t="s">
        <v>126</v>
      </c>
      <c r="B87" s="105">
        <v>927</v>
      </c>
      <c r="C87" s="52" t="s">
        <v>31</v>
      </c>
      <c r="D87" s="52" t="s">
        <v>37</v>
      </c>
      <c r="E87" s="52" t="s">
        <v>136</v>
      </c>
      <c r="F87" s="52" t="s">
        <v>1</v>
      </c>
      <c r="G87" s="63">
        <f>SUM(G88)</f>
        <v>100</v>
      </c>
      <c r="H87" s="24">
        <f>SUM(H92)</f>
        <v>0</v>
      </c>
      <c r="I87" s="63">
        <f>SUM(I88)</f>
        <v>100</v>
      </c>
    </row>
    <row r="88" spans="1:9" s="5" customFormat="1" ht="50.25" customHeight="1">
      <c r="A88" s="41" t="s">
        <v>118</v>
      </c>
      <c r="B88" s="106"/>
      <c r="C88" s="107" t="s">
        <v>31</v>
      </c>
      <c r="D88" s="107" t="s">
        <v>37</v>
      </c>
      <c r="E88" s="108" t="s">
        <v>143</v>
      </c>
      <c r="F88" s="109" t="s">
        <v>1</v>
      </c>
      <c r="G88" s="110">
        <f>SUM(G89)</f>
        <v>100</v>
      </c>
      <c r="H88" s="16" t="e">
        <f>SUM(#REF!)</f>
        <v>#REF!</v>
      </c>
      <c r="I88" s="110">
        <f>SUM(I89)</f>
        <v>100</v>
      </c>
    </row>
    <row r="89" spans="1:9" s="19" customFormat="1" ht="59.25" customHeight="1">
      <c r="A89" s="41" t="s">
        <v>127</v>
      </c>
      <c r="B89" s="111"/>
      <c r="C89" s="107" t="s">
        <v>31</v>
      </c>
      <c r="D89" s="107" t="s">
        <v>37</v>
      </c>
      <c r="E89" s="108" t="s">
        <v>160</v>
      </c>
      <c r="F89" s="109" t="s">
        <v>1</v>
      </c>
      <c r="G89" s="110">
        <f>SUM(G90)</f>
        <v>100</v>
      </c>
      <c r="H89" s="16">
        <f>SUM(H90)</f>
        <v>0</v>
      </c>
      <c r="I89" s="110">
        <f>SUM(I90)</f>
        <v>100</v>
      </c>
    </row>
    <row r="90" spans="1:9" s="22" customFormat="1" ht="43.5" customHeight="1" thickBot="1">
      <c r="A90" s="96" t="s">
        <v>66</v>
      </c>
      <c r="B90" s="112"/>
      <c r="C90" s="51" t="s">
        <v>31</v>
      </c>
      <c r="D90" s="51" t="s">
        <v>37</v>
      </c>
      <c r="E90" s="113" t="s">
        <v>160</v>
      </c>
      <c r="F90" s="97" t="s">
        <v>65</v>
      </c>
      <c r="G90" s="104">
        <v>100</v>
      </c>
      <c r="H90" s="36"/>
      <c r="I90" s="104">
        <v>100</v>
      </c>
    </row>
    <row r="91" spans="1:9" s="5" customFormat="1" ht="26.25" customHeight="1" thickBot="1">
      <c r="A91" s="41" t="s">
        <v>128</v>
      </c>
      <c r="B91" s="114"/>
      <c r="C91" s="48" t="s">
        <v>31</v>
      </c>
      <c r="D91" s="49" t="s">
        <v>4</v>
      </c>
      <c r="E91" s="48" t="s">
        <v>136</v>
      </c>
      <c r="F91" s="48" t="s">
        <v>1</v>
      </c>
      <c r="G91" s="50">
        <f>SUM(G87)</f>
        <v>100</v>
      </c>
      <c r="H91" s="17" t="e">
        <f>SUM(#REF!)</f>
        <v>#REF!</v>
      </c>
      <c r="I91" s="50">
        <f>SUM(I87)</f>
        <v>100</v>
      </c>
    </row>
    <row r="92" spans="1:9" s="1" customFormat="1" ht="18.75" customHeight="1">
      <c r="A92" s="55"/>
      <c r="B92" s="56"/>
      <c r="C92" s="57"/>
      <c r="D92" s="57"/>
      <c r="E92" s="57"/>
      <c r="F92" s="57"/>
      <c r="G92" s="58"/>
      <c r="H92" s="26"/>
      <c r="I92" s="58"/>
    </row>
    <row r="93" spans="1:9" s="5" customFormat="1" ht="29.25" customHeight="1">
      <c r="A93" s="115" t="s">
        <v>45</v>
      </c>
      <c r="B93" s="116"/>
      <c r="C93" s="117" t="s">
        <v>32</v>
      </c>
      <c r="D93" s="117"/>
      <c r="E93" s="117"/>
      <c r="F93" s="117"/>
      <c r="G93" s="118"/>
      <c r="H93" s="44"/>
      <c r="I93" s="118"/>
    </row>
    <row r="94" spans="1:9" s="42" customFormat="1" ht="27.75" customHeight="1">
      <c r="A94" s="119" t="s">
        <v>211</v>
      </c>
      <c r="B94" s="120"/>
      <c r="C94" s="107" t="s">
        <v>32</v>
      </c>
      <c r="D94" s="107" t="s">
        <v>33</v>
      </c>
      <c r="E94" s="107" t="s">
        <v>73</v>
      </c>
      <c r="F94" s="107" t="s">
        <v>1</v>
      </c>
      <c r="G94" s="110">
        <f>SUM(G95)</f>
        <v>25</v>
      </c>
      <c r="H94" s="110">
        <f aca="true" t="shared" si="0" ref="H94:I96">SUM(H95)</f>
        <v>25000</v>
      </c>
      <c r="I94" s="110">
        <f t="shared" si="0"/>
        <v>25</v>
      </c>
    </row>
    <row r="95" spans="1:9" s="42" customFormat="1" ht="50.25" customHeight="1">
      <c r="A95" s="41" t="s">
        <v>118</v>
      </c>
      <c r="B95" s="106"/>
      <c r="C95" s="107" t="s">
        <v>32</v>
      </c>
      <c r="D95" s="107" t="s">
        <v>33</v>
      </c>
      <c r="E95" s="108" t="s">
        <v>143</v>
      </c>
      <c r="F95" s="109" t="s">
        <v>1</v>
      </c>
      <c r="G95" s="110">
        <f>SUM(G96)</f>
        <v>25</v>
      </c>
      <c r="H95" s="110">
        <f t="shared" si="0"/>
        <v>25000</v>
      </c>
      <c r="I95" s="110">
        <f t="shared" si="0"/>
        <v>25</v>
      </c>
    </row>
    <row r="96" spans="1:9" s="19" customFormat="1" ht="101.25" customHeight="1">
      <c r="A96" s="115" t="s">
        <v>212</v>
      </c>
      <c r="B96" s="111"/>
      <c r="C96" s="107" t="s">
        <v>32</v>
      </c>
      <c r="D96" s="107" t="s">
        <v>33</v>
      </c>
      <c r="E96" s="108" t="s">
        <v>233</v>
      </c>
      <c r="F96" s="109" t="s">
        <v>1</v>
      </c>
      <c r="G96" s="110">
        <f>SUM(G97)</f>
        <v>25</v>
      </c>
      <c r="H96" s="110">
        <f t="shared" si="0"/>
        <v>25000</v>
      </c>
      <c r="I96" s="110">
        <f t="shared" si="0"/>
        <v>25</v>
      </c>
    </row>
    <row r="97" spans="1:9" s="22" customFormat="1" ht="34.5" customHeight="1">
      <c r="A97" s="96" t="s">
        <v>66</v>
      </c>
      <c r="B97" s="112"/>
      <c r="C97" s="51" t="s">
        <v>32</v>
      </c>
      <c r="D97" s="51" t="s">
        <v>33</v>
      </c>
      <c r="E97" s="113" t="s">
        <v>233</v>
      </c>
      <c r="F97" s="97" t="s">
        <v>65</v>
      </c>
      <c r="G97" s="104">
        <v>25</v>
      </c>
      <c r="H97" s="104">
        <v>25000</v>
      </c>
      <c r="I97" s="104">
        <v>25</v>
      </c>
    </row>
    <row r="98" spans="1:9" s="5" customFormat="1" ht="27.75" customHeight="1">
      <c r="A98" s="115" t="s">
        <v>116</v>
      </c>
      <c r="B98" s="120"/>
      <c r="C98" s="107" t="s">
        <v>32</v>
      </c>
      <c r="D98" s="107" t="s">
        <v>37</v>
      </c>
      <c r="E98" s="107" t="s">
        <v>136</v>
      </c>
      <c r="F98" s="107" t="s">
        <v>1</v>
      </c>
      <c r="G98" s="110">
        <f aca="true" t="shared" si="1" ref="G98:I100">SUM(G99)</f>
        <v>1905.3</v>
      </c>
      <c r="H98" s="16" t="e">
        <f t="shared" si="1"/>
        <v>#REF!</v>
      </c>
      <c r="I98" s="110">
        <f t="shared" si="1"/>
        <v>1905.3</v>
      </c>
    </row>
    <row r="99" spans="1:9" s="5" customFormat="1" ht="50.25" customHeight="1">
      <c r="A99" s="41" t="s">
        <v>118</v>
      </c>
      <c r="B99" s="106"/>
      <c r="C99" s="107" t="s">
        <v>32</v>
      </c>
      <c r="D99" s="107" t="s">
        <v>37</v>
      </c>
      <c r="E99" s="108" t="s">
        <v>143</v>
      </c>
      <c r="F99" s="109" t="s">
        <v>1</v>
      </c>
      <c r="G99" s="110">
        <f>SUM(G100)</f>
        <v>1905.3</v>
      </c>
      <c r="H99" s="16" t="e">
        <f>SUM(#REF!)</f>
        <v>#REF!</v>
      </c>
      <c r="I99" s="110">
        <f>SUM(I100)</f>
        <v>1905.3</v>
      </c>
    </row>
    <row r="100" spans="1:9" s="19" customFormat="1" ht="51.75" customHeight="1">
      <c r="A100" s="115" t="s">
        <v>117</v>
      </c>
      <c r="B100" s="111"/>
      <c r="C100" s="107" t="s">
        <v>32</v>
      </c>
      <c r="D100" s="107" t="s">
        <v>37</v>
      </c>
      <c r="E100" s="108" t="s">
        <v>161</v>
      </c>
      <c r="F100" s="109" t="s">
        <v>1</v>
      </c>
      <c r="G100" s="110">
        <f t="shared" si="1"/>
        <v>1905.3</v>
      </c>
      <c r="H100" s="16">
        <f t="shared" si="1"/>
        <v>0</v>
      </c>
      <c r="I100" s="110">
        <f t="shared" si="1"/>
        <v>1905.3</v>
      </c>
    </row>
    <row r="101" spans="1:9" s="35" customFormat="1" ht="34.5" customHeight="1">
      <c r="A101" s="96" t="s">
        <v>66</v>
      </c>
      <c r="B101" s="112"/>
      <c r="C101" s="51" t="s">
        <v>32</v>
      </c>
      <c r="D101" s="51" t="s">
        <v>37</v>
      </c>
      <c r="E101" s="113" t="s">
        <v>161</v>
      </c>
      <c r="F101" s="97" t="s">
        <v>65</v>
      </c>
      <c r="G101" s="104">
        <v>1905.3</v>
      </c>
      <c r="H101" s="31"/>
      <c r="I101" s="104">
        <v>1905.3</v>
      </c>
    </row>
    <row r="102" spans="1:9" s="5" customFormat="1" ht="41.25" customHeight="1">
      <c r="A102" s="119" t="s">
        <v>5</v>
      </c>
      <c r="B102" s="120"/>
      <c r="C102" s="107" t="s">
        <v>32</v>
      </c>
      <c r="D102" s="107" t="s">
        <v>107</v>
      </c>
      <c r="E102" s="107" t="s">
        <v>136</v>
      </c>
      <c r="F102" s="107" t="s">
        <v>1</v>
      </c>
      <c r="G102" s="54">
        <f aca="true" t="shared" si="2" ref="G102:I104">SUM(G103)</f>
        <v>1155</v>
      </c>
      <c r="H102" s="16">
        <f t="shared" si="2"/>
        <v>0</v>
      </c>
      <c r="I102" s="54">
        <f t="shared" si="2"/>
        <v>1155</v>
      </c>
    </row>
    <row r="103" spans="1:9" s="5" customFormat="1" ht="50.25" customHeight="1">
      <c r="A103" s="41" t="s">
        <v>118</v>
      </c>
      <c r="B103" s="106"/>
      <c r="C103" s="107" t="s">
        <v>32</v>
      </c>
      <c r="D103" s="107" t="s">
        <v>38</v>
      </c>
      <c r="E103" s="108" t="s">
        <v>143</v>
      </c>
      <c r="F103" s="109" t="s">
        <v>1</v>
      </c>
      <c r="G103" s="63">
        <f>SUM(G104)</f>
        <v>1155</v>
      </c>
      <c r="H103" s="16">
        <f>SUM(H104)</f>
        <v>0</v>
      </c>
      <c r="I103" s="63">
        <f>SUM(I104)</f>
        <v>1155</v>
      </c>
    </row>
    <row r="104" spans="1:9" s="19" customFormat="1" ht="50.25" customHeight="1">
      <c r="A104" s="115" t="s">
        <v>74</v>
      </c>
      <c r="B104" s="111"/>
      <c r="C104" s="107" t="s">
        <v>32</v>
      </c>
      <c r="D104" s="107" t="s">
        <v>38</v>
      </c>
      <c r="E104" s="108" t="s">
        <v>162</v>
      </c>
      <c r="F104" s="109" t="s">
        <v>1</v>
      </c>
      <c r="G104" s="63">
        <f t="shared" si="2"/>
        <v>1155</v>
      </c>
      <c r="H104" s="16">
        <f t="shared" si="2"/>
        <v>0</v>
      </c>
      <c r="I104" s="63">
        <f t="shared" si="2"/>
        <v>1155</v>
      </c>
    </row>
    <row r="105" spans="1:9" s="5" customFormat="1" ht="42" customHeight="1" thickBot="1">
      <c r="A105" s="96" t="s">
        <v>66</v>
      </c>
      <c r="B105" s="112"/>
      <c r="C105" s="51" t="s">
        <v>32</v>
      </c>
      <c r="D105" s="51" t="s">
        <v>38</v>
      </c>
      <c r="E105" s="113" t="s">
        <v>162</v>
      </c>
      <c r="F105" s="97" t="s">
        <v>65</v>
      </c>
      <c r="G105" s="104">
        <v>1155</v>
      </c>
      <c r="H105" s="8"/>
      <c r="I105" s="104">
        <v>1155</v>
      </c>
    </row>
    <row r="106" spans="1:9" s="5" customFormat="1" ht="26.25" customHeight="1" thickBot="1">
      <c r="A106" s="41" t="s">
        <v>42</v>
      </c>
      <c r="B106" s="114"/>
      <c r="C106" s="48" t="s">
        <v>32</v>
      </c>
      <c r="D106" s="49" t="s">
        <v>4</v>
      </c>
      <c r="E106" s="48" t="s">
        <v>136</v>
      </c>
      <c r="F106" s="48" t="s">
        <v>1</v>
      </c>
      <c r="G106" s="50">
        <f>SUM(G98,G102,G94)</f>
        <v>3085.3</v>
      </c>
      <c r="H106" s="50" t="e">
        <f>SUM(H98,H102,H94)</f>
        <v>#REF!</v>
      </c>
      <c r="I106" s="50">
        <f>SUM(I98,I102,I94)</f>
        <v>3085.3</v>
      </c>
    </row>
    <row r="107" spans="1:9" s="5" customFormat="1" ht="34.5" customHeight="1">
      <c r="A107" s="94" t="s">
        <v>48</v>
      </c>
      <c r="B107" s="122"/>
      <c r="C107" s="53" t="s">
        <v>33</v>
      </c>
      <c r="D107" s="53" t="s">
        <v>4</v>
      </c>
      <c r="E107" s="53"/>
      <c r="F107" s="53"/>
      <c r="G107" s="54">
        <f>SUM(G108)</f>
        <v>537.6</v>
      </c>
      <c r="H107" s="8"/>
      <c r="I107" s="54">
        <f>SUM(I108)</f>
        <v>537.6</v>
      </c>
    </row>
    <row r="108" spans="1:9" s="5" customFormat="1" ht="34.5" customHeight="1">
      <c r="A108" s="94" t="s">
        <v>58</v>
      </c>
      <c r="B108" s="122"/>
      <c r="C108" s="53" t="s">
        <v>33</v>
      </c>
      <c r="D108" s="53" t="s">
        <v>9</v>
      </c>
      <c r="E108" s="53" t="s">
        <v>136</v>
      </c>
      <c r="F108" s="53" t="s">
        <v>1</v>
      </c>
      <c r="G108" s="54">
        <f>SUM(G109)</f>
        <v>537.6</v>
      </c>
      <c r="H108" s="8"/>
      <c r="I108" s="54">
        <f>SUM(I109)</f>
        <v>537.6</v>
      </c>
    </row>
    <row r="109" spans="1:9" s="19" customFormat="1" ht="42" customHeight="1">
      <c r="A109" s="41" t="s">
        <v>118</v>
      </c>
      <c r="B109" s="123"/>
      <c r="C109" s="124" t="s">
        <v>33</v>
      </c>
      <c r="D109" s="124" t="s">
        <v>9</v>
      </c>
      <c r="E109" s="53" t="s">
        <v>143</v>
      </c>
      <c r="F109" s="53" t="s">
        <v>1</v>
      </c>
      <c r="G109" s="54">
        <f>SUM(G110)</f>
        <v>537.6</v>
      </c>
      <c r="H109" s="54">
        <f>SUM(H110)</f>
        <v>0</v>
      </c>
      <c r="I109" s="54">
        <f>SUM(I110)</f>
        <v>537.6</v>
      </c>
    </row>
    <row r="110" spans="1:9" s="19" customFormat="1" ht="110.25" customHeight="1">
      <c r="A110" s="94" t="s">
        <v>75</v>
      </c>
      <c r="B110" s="123"/>
      <c r="C110" s="125" t="s">
        <v>33</v>
      </c>
      <c r="D110" s="125" t="s">
        <v>9</v>
      </c>
      <c r="E110" s="52" t="s">
        <v>163</v>
      </c>
      <c r="F110" s="52" t="s">
        <v>1</v>
      </c>
      <c r="G110" s="63">
        <f>SUM(G111)</f>
        <v>537.6</v>
      </c>
      <c r="H110" s="20"/>
      <c r="I110" s="63">
        <f>SUM(I111)</f>
        <v>537.6</v>
      </c>
    </row>
    <row r="111" spans="1:9" s="5" customFormat="1" ht="34.5" customHeight="1" thickBot="1">
      <c r="A111" s="96" t="s">
        <v>98</v>
      </c>
      <c r="B111" s="122"/>
      <c r="C111" s="126" t="s">
        <v>33</v>
      </c>
      <c r="D111" s="126" t="s">
        <v>9</v>
      </c>
      <c r="E111" s="51" t="s">
        <v>163</v>
      </c>
      <c r="F111" s="51" t="s">
        <v>97</v>
      </c>
      <c r="G111" s="104">
        <v>537.6</v>
      </c>
      <c r="H111" s="8"/>
      <c r="I111" s="104">
        <v>537.6</v>
      </c>
    </row>
    <row r="112" spans="1:9" s="5" customFormat="1" ht="30" customHeight="1" thickBot="1">
      <c r="A112" s="59" t="s">
        <v>49</v>
      </c>
      <c r="B112" s="60"/>
      <c r="C112" s="48" t="s">
        <v>33</v>
      </c>
      <c r="D112" s="49" t="s">
        <v>4</v>
      </c>
      <c r="E112" s="48" t="s">
        <v>136</v>
      </c>
      <c r="F112" s="48" t="s">
        <v>1</v>
      </c>
      <c r="G112" s="61">
        <f>SUM(G107)</f>
        <v>537.6</v>
      </c>
      <c r="H112" s="18" t="e">
        <f>SUM(H48,#REF!)</f>
        <v>#REF!</v>
      </c>
      <c r="I112" s="61">
        <f>SUM(I107)</f>
        <v>537.6</v>
      </c>
    </row>
    <row r="113" spans="1:9" s="5" customFormat="1" ht="31.5" customHeight="1">
      <c r="A113" s="94" t="s">
        <v>46</v>
      </c>
      <c r="B113" s="122"/>
      <c r="C113" s="53" t="s">
        <v>34</v>
      </c>
      <c r="D113" s="53" t="s">
        <v>4</v>
      </c>
      <c r="E113" s="53"/>
      <c r="F113" s="53"/>
      <c r="G113" s="54">
        <f>SUM(G114)</f>
        <v>60</v>
      </c>
      <c r="H113" s="8"/>
      <c r="I113" s="54">
        <f>SUM(I114)</f>
        <v>60</v>
      </c>
    </row>
    <row r="114" spans="1:9" s="5" customFormat="1" ht="43.5" customHeight="1">
      <c r="A114" s="94" t="s">
        <v>40</v>
      </c>
      <c r="B114" s="122"/>
      <c r="C114" s="53" t="s">
        <v>34</v>
      </c>
      <c r="D114" s="53" t="s">
        <v>31</v>
      </c>
      <c r="E114" s="53" t="s">
        <v>136</v>
      </c>
      <c r="F114" s="53" t="s">
        <v>1</v>
      </c>
      <c r="G114" s="54">
        <f>SUM(G115)</f>
        <v>60</v>
      </c>
      <c r="H114" s="8"/>
      <c r="I114" s="54">
        <f>SUM(I115)</f>
        <v>60</v>
      </c>
    </row>
    <row r="115" spans="1:9" s="5" customFormat="1" ht="38.25" customHeight="1">
      <c r="A115" s="41" t="s">
        <v>118</v>
      </c>
      <c r="B115" s="130"/>
      <c r="C115" s="53" t="s">
        <v>34</v>
      </c>
      <c r="D115" s="53" t="s">
        <v>31</v>
      </c>
      <c r="E115" s="131" t="s">
        <v>143</v>
      </c>
      <c r="F115" s="53" t="s">
        <v>1</v>
      </c>
      <c r="G115" s="54">
        <f>SUM(G116)</f>
        <v>60</v>
      </c>
      <c r="H115" s="10" t="e">
        <f>SUM(H117)</f>
        <v>#REF!</v>
      </c>
      <c r="I115" s="54">
        <f>SUM(I116)</f>
        <v>60</v>
      </c>
    </row>
    <row r="116" spans="1:9" s="5" customFormat="1" ht="48" customHeight="1">
      <c r="A116" s="94" t="s">
        <v>76</v>
      </c>
      <c r="B116" s="132"/>
      <c r="C116" s="53" t="s">
        <v>34</v>
      </c>
      <c r="D116" s="53" t="s">
        <v>31</v>
      </c>
      <c r="E116" s="131" t="s">
        <v>164</v>
      </c>
      <c r="F116" s="53" t="s">
        <v>1</v>
      </c>
      <c r="G116" s="54">
        <f>SUM(G117)</f>
        <v>60</v>
      </c>
      <c r="H116" s="10" t="e">
        <f>SUM(#REF!)</f>
        <v>#REF!</v>
      </c>
      <c r="I116" s="54">
        <f>SUM(I117)</f>
        <v>60</v>
      </c>
    </row>
    <row r="117" spans="1:9" s="5" customFormat="1" ht="41.25" customHeight="1" thickBot="1">
      <c r="A117" s="121" t="s">
        <v>66</v>
      </c>
      <c r="B117" s="133"/>
      <c r="C117" s="128" t="s">
        <v>34</v>
      </c>
      <c r="D117" s="128" t="s">
        <v>31</v>
      </c>
      <c r="E117" s="134" t="s">
        <v>164</v>
      </c>
      <c r="F117" s="128" t="s">
        <v>65</v>
      </c>
      <c r="G117" s="129">
        <v>60</v>
      </c>
      <c r="H117" s="10" t="e">
        <f>SUM(#REF!)</f>
        <v>#REF!</v>
      </c>
      <c r="I117" s="129">
        <v>60</v>
      </c>
    </row>
    <row r="118" spans="1:9" s="5" customFormat="1" ht="36.75" customHeight="1" thickBot="1">
      <c r="A118" s="59" t="s">
        <v>16</v>
      </c>
      <c r="B118" s="64"/>
      <c r="C118" s="48" t="s">
        <v>34</v>
      </c>
      <c r="D118" s="49" t="s">
        <v>4</v>
      </c>
      <c r="E118" s="48" t="s">
        <v>165</v>
      </c>
      <c r="F118" s="48" t="s">
        <v>1</v>
      </c>
      <c r="G118" s="61">
        <f>SUM(G113)</f>
        <v>60</v>
      </c>
      <c r="H118" s="18" t="e">
        <f>SUM(H114,#REF!)</f>
        <v>#REF!</v>
      </c>
      <c r="I118" s="61">
        <f>SUM(I113)</f>
        <v>60</v>
      </c>
    </row>
    <row r="119" spans="1:9" s="5" customFormat="1" ht="33" customHeight="1">
      <c r="A119" s="41" t="s">
        <v>12</v>
      </c>
      <c r="B119" s="62"/>
      <c r="C119" s="52" t="s">
        <v>35</v>
      </c>
      <c r="D119" s="62"/>
      <c r="E119" s="62"/>
      <c r="F119" s="62"/>
      <c r="G119" s="63">
        <f>SUM(G135,G168,G120,G191)</f>
        <v>174143.40000000002</v>
      </c>
      <c r="I119" s="63">
        <f>SUM(I135,I168,I120,I191)</f>
        <v>173507.7</v>
      </c>
    </row>
    <row r="120" spans="1:9" s="1" customFormat="1" ht="28.5" customHeight="1">
      <c r="A120" s="99" t="s">
        <v>15</v>
      </c>
      <c r="B120" s="122"/>
      <c r="C120" s="53" t="s">
        <v>35</v>
      </c>
      <c r="D120" s="53" t="s">
        <v>30</v>
      </c>
      <c r="E120" s="53" t="s">
        <v>136</v>
      </c>
      <c r="F120" s="53" t="s">
        <v>1</v>
      </c>
      <c r="G120" s="54">
        <f>SUM(G121,G127)</f>
        <v>29749.1</v>
      </c>
      <c r="H120" s="54" t="e">
        <f>SUM(H121,H127)</f>
        <v>#REF!</v>
      </c>
      <c r="I120" s="54">
        <f>SUM(I121,I127)</f>
        <v>29749.1</v>
      </c>
    </row>
    <row r="121" spans="1:9" s="21" customFormat="1" ht="54" customHeight="1">
      <c r="A121" s="41" t="s">
        <v>122</v>
      </c>
      <c r="B121" s="135"/>
      <c r="C121" s="53" t="s">
        <v>35</v>
      </c>
      <c r="D121" s="53" t="s">
        <v>30</v>
      </c>
      <c r="E121" s="131" t="s">
        <v>166</v>
      </c>
      <c r="F121" s="53" t="s">
        <v>1</v>
      </c>
      <c r="G121" s="54">
        <f>SUM(G122,G125)</f>
        <v>29733.199999999997</v>
      </c>
      <c r="H121" s="20"/>
      <c r="I121" s="54">
        <f>SUM(I122,I125)</f>
        <v>0</v>
      </c>
    </row>
    <row r="122" spans="1:9" s="21" customFormat="1" ht="47.25" customHeight="1">
      <c r="A122" s="94" t="s">
        <v>78</v>
      </c>
      <c r="B122" s="136"/>
      <c r="C122" s="53" t="s">
        <v>35</v>
      </c>
      <c r="D122" s="53" t="s">
        <v>30</v>
      </c>
      <c r="E122" s="131" t="s">
        <v>167</v>
      </c>
      <c r="F122" s="53" t="s">
        <v>1</v>
      </c>
      <c r="G122" s="54">
        <f>SUM(G123,G124)</f>
        <v>13108.099999999999</v>
      </c>
      <c r="H122" s="16" t="e">
        <f>SUM(#REF!)</f>
        <v>#REF!</v>
      </c>
      <c r="I122" s="54">
        <f>SUM(I123,I124)</f>
        <v>0</v>
      </c>
    </row>
    <row r="123" spans="1:9" s="1" customFormat="1" ht="98.25" customHeight="1">
      <c r="A123" s="96" t="s">
        <v>132</v>
      </c>
      <c r="B123" s="137"/>
      <c r="C123" s="51" t="s">
        <v>35</v>
      </c>
      <c r="D123" s="51" t="s">
        <v>30</v>
      </c>
      <c r="E123" s="138" t="s">
        <v>167</v>
      </c>
      <c r="F123" s="51" t="s">
        <v>62</v>
      </c>
      <c r="G123" s="104">
        <v>4475.3</v>
      </c>
      <c r="H123" s="8"/>
      <c r="I123" s="104"/>
    </row>
    <row r="124" spans="1:9" s="1" customFormat="1" ht="35.25" customHeight="1">
      <c r="A124" s="96" t="s">
        <v>66</v>
      </c>
      <c r="B124" s="137"/>
      <c r="C124" s="51" t="s">
        <v>35</v>
      </c>
      <c r="D124" s="51" t="s">
        <v>30</v>
      </c>
      <c r="E124" s="138" t="s">
        <v>167</v>
      </c>
      <c r="F124" s="51" t="s">
        <v>65</v>
      </c>
      <c r="G124" s="104">
        <v>8632.8</v>
      </c>
      <c r="H124" s="8"/>
      <c r="I124" s="104"/>
    </row>
    <row r="125" spans="1:9" s="1" customFormat="1" ht="48" customHeight="1">
      <c r="A125" s="94" t="s">
        <v>77</v>
      </c>
      <c r="B125" s="139"/>
      <c r="C125" s="53" t="s">
        <v>35</v>
      </c>
      <c r="D125" s="53" t="s">
        <v>30</v>
      </c>
      <c r="E125" s="131" t="s">
        <v>168</v>
      </c>
      <c r="F125" s="53" t="s">
        <v>1</v>
      </c>
      <c r="G125" s="54">
        <f>SUM(G126)</f>
        <v>16625.1</v>
      </c>
      <c r="H125" s="10" t="e">
        <f>SUM(#REF!,#REF!)</f>
        <v>#REF!</v>
      </c>
      <c r="I125" s="54">
        <f>SUM(I126)</f>
        <v>0</v>
      </c>
    </row>
    <row r="126" spans="1:9" s="1" customFormat="1" ht="89.25" customHeight="1">
      <c r="A126" s="96" t="s">
        <v>132</v>
      </c>
      <c r="B126" s="112"/>
      <c r="C126" s="51" t="s">
        <v>35</v>
      </c>
      <c r="D126" s="51" t="s">
        <v>30</v>
      </c>
      <c r="E126" s="138" t="s">
        <v>168</v>
      </c>
      <c r="F126" s="51" t="s">
        <v>62</v>
      </c>
      <c r="G126" s="104">
        <v>16625.1</v>
      </c>
      <c r="H126" s="10" t="e">
        <f>SUM(#REF!)</f>
        <v>#REF!</v>
      </c>
      <c r="I126" s="104"/>
    </row>
    <row r="127" spans="1:9" s="21" customFormat="1" ht="31.5" customHeight="1">
      <c r="A127" s="41" t="s">
        <v>118</v>
      </c>
      <c r="B127" s="135"/>
      <c r="C127" s="53" t="s">
        <v>35</v>
      </c>
      <c r="D127" s="53" t="s">
        <v>30</v>
      </c>
      <c r="E127" s="131" t="s">
        <v>143</v>
      </c>
      <c r="F127" s="53" t="s">
        <v>1</v>
      </c>
      <c r="G127" s="54">
        <f>SUM(G133,G128,G131)</f>
        <v>15.9</v>
      </c>
      <c r="H127" s="54" t="e">
        <f>SUM(H133,H128,H131)</f>
        <v>#REF!</v>
      </c>
      <c r="I127" s="54">
        <f>SUM(I133,I128,I131)</f>
        <v>29749.1</v>
      </c>
    </row>
    <row r="128" spans="1:9" s="21" customFormat="1" ht="47.25" customHeight="1">
      <c r="A128" s="94" t="s">
        <v>78</v>
      </c>
      <c r="B128" s="136"/>
      <c r="C128" s="53" t="s">
        <v>35</v>
      </c>
      <c r="D128" s="53" t="s">
        <v>30</v>
      </c>
      <c r="E128" s="131" t="s">
        <v>213</v>
      </c>
      <c r="F128" s="53" t="s">
        <v>1</v>
      </c>
      <c r="G128" s="54">
        <f>SUM(G129,G130)</f>
        <v>0</v>
      </c>
      <c r="H128" s="16" t="e">
        <f>SUM(#REF!)</f>
        <v>#REF!</v>
      </c>
      <c r="I128" s="54">
        <f>SUM(I129,I130)</f>
        <v>13108.099999999999</v>
      </c>
    </row>
    <row r="129" spans="1:9" s="1" customFormat="1" ht="98.25" customHeight="1">
      <c r="A129" s="96" t="s">
        <v>132</v>
      </c>
      <c r="B129" s="137"/>
      <c r="C129" s="51" t="s">
        <v>35</v>
      </c>
      <c r="D129" s="51" t="s">
        <v>30</v>
      </c>
      <c r="E129" s="138" t="s">
        <v>213</v>
      </c>
      <c r="F129" s="51" t="s">
        <v>62</v>
      </c>
      <c r="G129" s="104"/>
      <c r="H129" s="8"/>
      <c r="I129" s="104">
        <v>4475.3</v>
      </c>
    </row>
    <row r="130" spans="1:9" s="1" customFormat="1" ht="35.25" customHeight="1">
      <c r="A130" s="96" t="s">
        <v>66</v>
      </c>
      <c r="B130" s="137"/>
      <c r="C130" s="51" t="s">
        <v>35</v>
      </c>
      <c r="D130" s="51" t="s">
        <v>30</v>
      </c>
      <c r="E130" s="138" t="s">
        <v>213</v>
      </c>
      <c r="F130" s="51" t="s">
        <v>65</v>
      </c>
      <c r="G130" s="104"/>
      <c r="H130" s="8"/>
      <c r="I130" s="104">
        <v>8632.8</v>
      </c>
    </row>
    <row r="131" spans="1:9" s="1" customFormat="1" ht="48" customHeight="1">
      <c r="A131" s="94" t="s">
        <v>77</v>
      </c>
      <c r="B131" s="139"/>
      <c r="C131" s="53" t="s">
        <v>35</v>
      </c>
      <c r="D131" s="53" t="s">
        <v>30</v>
      </c>
      <c r="E131" s="131" t="s">
        <v>214</v>
      </c>
      <c r="F131" s="53" t="s">
        <v>1</v>
      </c>
      <c r="G131" s="54">
        <f>SUM(G132)</f>
        <v>0</v>
      </c>
      <c r="H131" s="10" t="e">
        <f>SUM(#REF!,#REF!)</f>
        <v>#REF!</v>
      </c>
      <c r="I131" s="54">
        <f>SUM(I132)</f>
        <v>16625.1</v>
      </c>
    </row>
    <row r="132" spans="1:9" s="1" customFormat="1" ht="89.25" customHeight="1">
      <c r="A132" s="96" t="s">
        <v>132</v>
      </c>
      <c r="B132" s="112"/>
      <c r="C132" s="51" t="s">
        <v>35</v>
      </c>
      <c r="D132" s="51" t="s">
        <v>30</v>
      </c>
      <c r="E132" s="138" t="s">
        <v>214</v>
      </c>
      <c r="F132" s="51" t="s">
        <v>62</v>
      </c>
      <c r="G132" s="104"/>
      <c r="H132" s="10" t="e">
        <f>SUM(#REF!)</f>
        <v>#REF!</v>
      </c>
      <c r="I132" s="104">
        <v>16625.1</v>
      </c>
    </row>
    <row r="133" spans="1:9" s="1" customFormat="1" ht="48" customHeight="1">
      <c r="A133" s="94" t="s">
        <v>110</v>
      </c>
      <c r="B133" s="139"/>
      <c r="C133" s="53" t="s">
        <v>35</v>
      </c>
      <c r="D133" s="53" t="s">
        <v>30</v>
      </c>
      <c r="E133" s="131" t="s">
        <v>148</v>
      </c>
      <c r="F133" s="53" t="s">
        <v>1</v>
      </c>
      <c r="G133" s="54">
        <f>SUM(G134)</f>
        <v>15.9</v>
      </c>
      <c r="H133" s="10" t="e">
        <f>SUM(#REF!,#REF!)</f>
        <v>#REF!</v>
      </c>
      <c r="I133" s="54">
        <f>SUM(I134)</f>
        <v>15.9</v>
      </c>
    </row>
    <row r="134" spans="1:9" s="1" customFormat="1" ht="43.5" customHeight="1">
      <c r="A134" s="96" t="s">
        <v>98</v>
      </c>
      <c r="B134" s="112"/>
      <c r="C134" s="51" t="s">
        <v>35</v>
      </c>
      <c r="D134" s="51" t="s">
        <v>30</v>
      </c>
      <c r="E134" s="138" t="s">
        <v>148</v>
      </c>
      <c r="F134" s="51" t="s">
        <v>97</v>
      </c>
      <c r="G134" s="104">
        <v>15.9</v>
      </c>
      <c r="H134" s="10" t="e">
        <f>SUM(#REF!)</f>
        <v>#REF!</v>
      </c>
      <c r="I134" s="104">
        <v>15.9</v>
      </c>
    </row>
    <row r="135" spans="1:9" s="1" customFormat="1" ht="24.75" customHeight="1">
      <c r="A135" s="94" t="s">
        <v>8</v>
      </c>
      <c r="B135" s="112"/>
      <c r="C135" s="53" t="s">
        <v>35</v>
      </c>
      <c r="D135" s="53" t="s">
        <v>9</v>
      </c>
      <c r="E135" s="53" t="s">
        <v>136</v>
      </c>
      <c r="F135" s="53" t="s">
        <v>1</v>
      </c>
      <c r="G135" s="63">
        <f>SUM(,G143,G136,G154)</f>
        <v>137268.6</v>
      </c>
      <c r="H135" s="63" t="e">
        <f>SUM(,H143,H136,H154)</f>
        <v>#REF!</v>
      </c>
      <c r="I135" s="63">
        <f>SUM(,I143,I136,I154)</f>
        <v>136876</v>
      </c>
    </row>
    <row r="136" spans="1:9" s="21" customFormat="1" ht="87" customHeight="1">
      <c r="A136" s="41" t="s">
        <v>123</v>
      </c>
      <c r="B136" s="135"/>
      <c r="C136" s="53" t="s">
        <v>35</v>
      </c>
      <c r="D136" s="53" t="s">
        <v>9</v>
      </c>
      <c r="E136" s="131" t="s">
        <v>169</v>
      </c>
      <c r="F136" s="53" t="s">
        <v>1</v>
      </c>
      <c r="G136" s="54">
        <f>SUM(G137,G141)</f>
        <v>3888.5</v>
      </c>
      <c r="H136" s="54" t="e">
        <f>SUM(H137,H141)</f>
        <v>#REF!</v>
      </c>
      <c r="I136" s="54">
        <f>SUM(I137,I141)</f>
        <v>0</v>
      </c>
    </row>
    <row r="137" spans="1:9" s="21" customFormat="1" ht="38.25" customHeight="1">
      <c r="A137" s="94" t="s">
        <v>83</v>
      </c>
      <c r="B137" s="139"/>
      <c r="C137" s="53" t="s">
        <v>35</v>
      </c>
      <c r="D137" s="53" t="s">
        <v>9</v>
      </c>
      <c r="E137" s="131" t="s">
        <v>170</v>
      </c>
      <c r="F137" s="52" t="s">
        <v>1</v>
      </c>
      <c r="G137" s="54">
        <f>SUM(G140,G138,G139)</f>
        <v>3881.7</v>
      </c>
      <c r="H137" s="16" t="e">
        <f>SUM(#REF!)</f>
        <v>#REF!</v>
      </c>
      <c r="I137" s="54">
        <f>SUM(I140,I138,I139)</f>
        <v>0</v>
      </c>
    </row>
    <row r="138" spans="1:9" s="1" customFormat="1" ht="82.5" customHeight="1">
      <c r="A138" s="96" t="s">
        <v>132</v>
      </c>
      <c r="B138" s="112"/>
      <c r="C138" s="51" t="s">
        <v>35</v>
      </c>
      <c r="D138" s="51" t="s">
        <v>9</v>
      </c>
      <c r="E138" s="138" t="s">
        <v>170</v>
      </c>
      <c r="F138" s="62" t="s">
        <v>62</v>
      </c>
      <c r="G138" s="104">
        <v>3600.2</v>
      </c>
      <c r="H138" s="10" t="e">
        <f>SUM(#REF!)</f>
        <v>#REF!</v>
      </c>
      <c r="I138" s="104"/>
    </row>
    <row r="139" spans="1:9" s="1" customFormat="1" ht="38.25" customHeight="1">
      <c r="A139" s="96" t="s">
        <v>66</v>
      </c>
      <c r="B139" s="112"/>
      <c r="C139" s="51" t="s">
        <v>35</v>
      </c>
      <c r="D139" s="51" t="s">
        <v>9</v>
      </c>
      <c r="E139" s="138" t="s">
        <v>170</v>
      </c>
      <c r="F139" s="62" t="s">
        <v>65</v>
      </c>
      <c r="G139" s="104">
        <v>272.9</v>
      </c>
      <c r="H139" s="10" t="e">
        <f>SUM(#REF!)</f>
        <v>#REF!</v>
      </c>
      <c r="I139" s="104"/>
    </row>
    <row r="140" spans="1:9" s="1" customFormat="1" ht="38.25" customHeight="1">
      <c r="A140" s="96" t="s">
        <v>98</v>
      </c>
      <c r="B140" s="112"/>
      <c r="C140" s="51" t="s">
        <v>35</v>
      </c>
      <c r="D140" s="51" t="s">
        <v>9</v>
      </c>
      <c r="E140" s="138" t="s">
        <v>170</v>
      </c>
      <c r="F140" s="62" t="s">
        <v>97</v>
      </c>
      <c r="G140" s="104">
        <v>8.6</v>
      </c>
      <c r="H140" s="10" t="e">
        <f>SUM(#REF!)</f>
        <v>#REF!</v>
      </c>
      <c r="I140" s="104"/>
    </row>
    <row r="141" spans="1:9" s="1" customFormat="1" ht="48" customHeight="1">
      <c r="A141" s="94" t="s">
        <v>110</v>
      </c>
      <c r="B141" s="139"/>
      <c r="C141" s="53" t="s">
        <v>35</v>
      </c>
      <c r="D141" s="53" t="s">
        <v>9</v>
      </c>
      <c r="E141" s="131" t="s">
        <v>180</v>
      </c>
      <c r="F141" s="53" t="s">
        <v>1</v>
      </c>
      <c r="G141" s="54">
        <f>SUM(G142)</f>
        <v>6.8</v>
      </c>
      <c r="H141" s="10" t="e">
        <f>SUM(#REF!,#REF!)</f>
        <v>#REF!</v>
      </c>
      <c r="I141" s="54">
        <f>SUM(I142)</f>
        <v>0</v>
      </c>
    </row>
    <row r="142" spans="1:9" s="1" customFormat="1" ht="43.5" customHeight="1">
      <c r="A142" s="96" t="s">
        <v>98</v>
      </c>
      <c r="B142" s="112"/>
      <c r="C142" s="51" t="s">
        <v>35</v>
      </c>
      <c r="D142" s="51" t="s">
        <v>9</v>
      </c>
      <c r="E142" s="138" t="s">
        <v>180</v>
      </c>
      <c r="F142" s="51" t="s">
        <v>97</v>
      </c>
      <c r="G142" s="104">
        <v>6.8</v>
      </c>
      <c r="H142" s="10"/>
      <c r="I142" s="104"/>
    </row>
    <row r="143" spans="1:9" s="21" customFormat="1" ht="54" customHeight="1">
      <c r="A143" s="41" t="s">
        <v>122</v>
      </c>
      <c r="B143" s="135"/>
      <c r="C143" s="53" t="s">
        <v>35</v>
      </c>
      <c r="D143" s="53" t="s">
        <v>9</v>
      </c>
      <c r="E143" s="131" t="s">
        <v>166</v>
      </c>
      <c r="F143" s="53" t="s">
        <v>1</v>
      </c>
      <c r="G143" s="54">
        <f>SUM(G146,G144,G149,G152)</f>
        <v>133380.1</v>
      </c>
      <c r="H143" s="20"/>
      <c r="I143" s="54">
        <f>SUM(I146,I144,I149,I152)</f>
        <v>0</v>
      </c>
    </row>
    <row r="144" spans="1:9" s="21" customFormat="1" ht="38.25" customHeight="1">
      <c r="A144" s="94" t="s">
        <v>81</v>
      </c>
      <c r="B144" s="139"/>
      <c r="C144" s="53" t="s">
        <v>35</v>
      </c>
      <c r="D144" s="53" t="s">
        <v>9</v>
      </c>
      <c r="E144" s="131" t="s">
        <v>171</v>
      </c>
      <c r="F144" s="52" t="s">
        <v>1</v>
      </c>
      <c r="G144" s="54">
        <f>SUM(G145)</f>
        <v>20961.6</v>
      </c>
      <c r="H144" s="16" t="e">
        <f>SUM(#REF!)</f>
        <v>#REF!</v>
      </c>
      <c r="I144" s="54">
        <f>SUM(I145)</f>
        <v>0</v>
      </c>
    </row>
    <row r="145" spans="1:9" s="1" customFormat="1" ht="38.25" customHeight="1">
      <c r="A145" s="96" t="s">
        <v>66</v>
      </c>
      <c r="B145" s="112"/>
      <c r="C145" s="51" t="s">
        <v>35</v>
      </c>
      <c r="D145" s="51" t="s">
        <v>9</v>
      </c>
      <c r="E145" s="138" t="s">
        <v>171</v>
      </c>
      <c r="F145" s="62" t="s">
        <v>65</v>
      </c>
      <c r="G145" s="104">
        <v>20961.6</v>
      </c>
      <c r="H145" s="10" t="e">
        <f>SUM(#REF!)</f>
        <v>#REF!</v>
      </c>
      <c r="I145" s="104"/>
    </row>
    <row r="146" spans="1:9" s="21" customFormat="1" ht="38.25" customHeight="1">
      <c r="A146" s="94" t="s">
        <v>83</v>
      </c>
      <c r="B146" s="139"/>
      <c r="C146" s="53" t="s">
        <v>35</v>
      </c>
      <c r="D146" s="53" t="s">
        <v>9</v>
      </c>
      <c r="E146" s="131" t="s">
        <v>172</v>
      </c>
      <c r="F146" s="52" t="s">
        <v>1</v>
      </c>
      <c r="G146" s="54">
        <f>SUM(G147,,G148)</f>
        <v>6584.8</v>
      </c>
      <c r="H146" s="16" t="e">
        <f>SUM(#REF!)</f>
        <v>#REF!</v>
      </c>
      <c r="I146" s="54">
        <f>SUM(I147,,I148)</f>
        <v>0</v>
      </c>
    </row>
    <row r="147" spans="1:9" s="1" customFormat="1" ht="76.5" customHeight="1">
      <c r="A147" s="96" t="s">
        <v>132</v>
      </c>
      <c r="B147" s="112"/>
      <c r="C147" s="51" t="s">
        <v>35</v>
      </c>
      <c r="D147" s="51" t="s">
        <v>9</v>
      </c>
      <c r="E147" s="138" t="s">
        <v>172</v>
      </c>
      <c r="F147" s="62" t="s">
        <v>62</v>
      </c>
      <c r="G147" s="104">
        <v>5847.1</v>
      </c>
      <c r="H147" s="10" t="e">
        <f>SUM(#REF!)</f>
        <v>#REF!</v>
      </c>
      <c r="I147" s="104"/>
    </row>
    <row r="148" spans="1:9" s="1" customFormat="1" ht="38.25" customHeight="1">
      <c r="A148" s="96" t="s">
        <v>66</v>
      </c>
      <c r="B148" s="112"/>
      <c r="C148" s="51" t="s">
        <v>35</v>
      </c>
      <c r="D148" s="51" t="s">
        <v>9</v>
      </c>
      <c r="E148" s="138" t="s">
        <v>172</v>
      </c>
      <c r="F148" s="62" t="s">
        <v>65</v>
      </c>
      <c r="G148" s="104">
        <v>737.7</v>
      </c>
      <c r="H148" s="10" t="e">
        <f>SUM(#REF!)</f>
        <v>#REF!</v>
      </c>
      <c r="I148" s="104"/>
    </row>
    <row r="149" spans="1:9" s="21" customFormat="1" ht="57.75" customHeight="1">
      <c r="A149" s="94" t="s">
        <v>79</v>
      </c>
      <c r="B149" s="123"/>
      <c r="C149" s="53" t="s">
        <v>35</v>
      </c>
      <c r="D149" s="53" t="s">
        <v>9</v>
      </c>
      <c r="E149" s="131" t="s">
        <v>173</v>
      </c>
      <c r="F149" s="52" t="s">
        <v>1</v>
      </c>
      <c r="G149" s="54">
        <f>SUM(G150,G151)</f>
        <v>104195.5</v>
      </c>
      <c r="H149" s="16">
        <f>SUM(H150)</f>
        <v>0</v>
      </c>
      <c r="I149" s="54">
        <f>SUM(I150,I151)</f>
        <v>0</v>
      </c>
    </row>
    <row r="150" spans="1:9" s="2" customFormat="1" ht="93" customHeight="1">
      <c r="A150" s="96" t="s">
        <v>132</v>
      </c>
      <c r="B150" s="140"/>
      <c r="C150" s="51" t="s">
        <v>35</v>
      </c>
      <c r="D150" s="51" t="s">
        <v>9</v>
      </c>
      <c r="E150" s="138" t="s">
        <v>173</v>
      </c>
      <c r="F150" s="62" t="s">
        <v>62</v>
      </c>
      <c r="G150" s="104">
        <v>102095.5</v>
      </c>
      <c r="H150" s="8"/>
      <c r="I150" s="104"/>
    </row>
    <row r="151" spans="1:9" s="2" customFormat="1" ht="38.25" customHeight="1">
      <c r="A151" s="96" t="s">
        <v>66</v>
      </c>
      <c r="B151" s="103"/>
      <c r="C151" s="51" t="s">
        <v>35</v>
      </c>
      <c r="D151" s="51" t="s">
        <v>9</v>
      </c>
      <c r="E151" s="138" t="s">
        <v>173</v>
      </c>
      <c r="F151" s="62" t="s">
        <v>65</v>
      </c>
      <c r="G151" s="104">
        <v>2100</v>
      </c>
      <c r="H151" s="10" t="e">
        <f>SUM(#REF!)</f>
        <v>#REF!</v>
      </c>
      <c r="I151" s="104"/>
    </row>
    <row r="152" spans="1:9" s="21" customFormat="1" ht="75.75" customHeight="1">
      <c r="A152" s="94" t="s">
        <v>80</v>
      </c>
      <c r="B152" s="102"/>
      <c r="C152" s="53" t="s">
        <v>35</v>
      </c>
      <c r="D152" s="53" t="s">
        <v>9</v>
      </c>
      <c r="E152" s="131" t="s">
        <v>174</v>
      </c>
      <c r="F152" s="52" t="s">
        <v>1</v>
      </c>
      <c r="G152" s="54">
        <f>SUM(G153)</f>
        <v>1638.2</v>
      </c>
      <c r="H152" s="16"/>
      <c r="I152" s="54">
        <f>SUM(I153)</f>
        <v>0</v>
      </c>
    </row>
    <row r="153" spans="1:9" s="2" customFormat="1" ht="38.25" customHeight="1">
      <c r="A153" s="96" t="s">
        <v>66</v>
      </c>
      <c r="B153" s="103"/>
      <c r="C153" s="51" t="s">
        <v>35</v>
      </c>
      <c r="D153" s="51" t="s">
        <v>9</v>
      </c>
      <c r="E153" s="138" t="s">
        <v>174</v>
      </c>
      <c r="F153" s="62" t="s">
        <v>65</v>
      </c>
      <c r="G153" s="104">
        <v>1638.2</v>
      </c>
      <c r="H153" s="10" t="e">
        <f>SUM(#REF!)</f>
        <v>#REF!</v>
      </c>
      <c r="I153" s="104"/>
    </row>
    <row r="154" spans="1:9" s="21" customFormat="1" ht="47.25" customHeight="1">
      <c r="A154" s="41" t="s">
        <v>118</v>
      </c>
      <c r="B154" s="135"/>
      <c r="C154" s="53" t="s">
        <v>35</v>
      </c>
      <c r="D154" s="53" t="s">
        <v>9</v>
      </c>
      <c r="E154" s="131" t="s">
        <v>143</v>
      </c>
      <c r="F154" s="53" t="s">
        <v>1</v>
      </c>
      <c r="G154" s="54">
        <f>SUM(G155,G157,G166,G161,G164)</f>
        <v>0</v>
      </c>
      <c r="H154" s="54" t="e">
        <f>SUM(H155,H157,H166,H161,H164)</f>
        <v>#REF!</v>
      </c>
      <c r="I154" s="54">
        <f>SUM(I155,I157,I166,I161,I164)</f>
        <v>136876</v>
      </c>
    </row>
    <row r="155" spans="1:9" s="21" customFormat="1" ht="38.25" customHeight="1">
      <c r="A155" s="94" t="s">
        <v>81</v>
      </c>
      <c r="B155" s="139"/>
      <c r="C155" s="53" t="s">
        <v>35</v>
      </c>
      <c r="D155" s="53" t="s">
        <v>9</v>
      </c>
      <c r="E155" s="131" t="s">
        <v>215</v>
      </c>
      <c r="F155" s="52" t="s">
        <v>1</v>
      </c>
      <c r="G155" s="54">
        <f>SUM(G156)</f>
        <v>0</v>
      </c>
      <c r="H155" s="16" t="e">
        <f>SUM(#REF!)</f>
        <v>#REF!</v>
      </c>
      <c r="I155" s="54">
        <f>SUM(I156)</f>
        <v>20661.6</v>
      </c>
    </row>
    <row r="156" spans="1:9" s="1" customFormat="1" ht="38.25" customHeight="1">
      <c r="A156" s="96" t="s">
        <v>66</v>
      </c>
      <c r="B156" s="112"/>
      <c r="C156" s="51" t="s">
        <v>35</v>
      </c>
      <c r="D156" s="51" t="s">
        <v>9</v>
      </c>
      <c r="E156" s="138" t="s">
        <v>215</v>
      </c>
      <c r="F156" s="62" t="s">
        <v>65</v>
      </c>
      <c r="G156" s="104"/>
      <c r="H156" s="10" t="e">
        <f>SUM(#REF!)</f>
        <v>#REF!</v>
      </c>
      <c r="I156" s="104">
        <v>20661.6</v>
      </c>
    </row>
    <row r="157" spans="1:9" s="21" customFormat="1" ht="38.25" customHeight="1">
      <c r="A157" s="94" t="s">
        <v>83</v>
      </c>
      <c r="B157" s="139"/>
      <c r="C157" s="53" t="s">
        <v>35</v>
      </c>
      <c r="D157" s="53" t="s">
        <v>9</v>
      </c>
      <c r="E157" s="131" t="s">
        <v>216</v>
      </c>
      <c r="F157" s="52" t="s">
        <v>1</v>
      </c>
      <c r="G157" s="54">
        <f>SUM(G158,G159,G160)</f>
        <v>0</v>
      </c>
      <c r="H157" s="54" t="e">
        <f>SUM(H158,H159,H160)</f>
        <v>#REF!</v>
      </c>
      <c r="I157" s="54">
        <f>SUM(I158,I159,I160)</f>
        <v>10373.9</v>
      </c>
    </row>
    <row r="158" spans="1:9" s="1" customFormat="1" ht="91.5" customHeight="1">
      <c r="A158" s="96" t="s">
        <v>132</v>
      </c>
      <c r="B158" s="112"/>
      <c r="C158" s="51" t="s">
        <v>35</v>
      </c>
      <c r="D158" s="51" t="s">
        <v>9</v>
      </c>
      <c r="E158" s="138" t="s">
        <v>216</v>
      </c>
      <c r="F158" s="62" t="s">
        <v>62</v>
      </c>
      <c r="G158" s="104"/>
      <c r="H158" s="10" t="e">
        <f>SUM(#REF!)</f>
        <v>#REF!</v>
      </c>
      <c r="I158" s="104">
        <v>9447.3</v>
      </c>
    </row>
    <row r="159" spans="1:9" s="1" customFormat="1" ht="48.75" customHeight="1">
      <c r="A159" s="96" t="s">
        <v>66</v>
      </c>
      <c r="B159" s="112"/>
      <c r="C159" s="51" t="s">
        <v>35</v>
      </c>
      <c r="D159" s="51" t="s">
        <v>9</v>
      </c>
      <c r="E159" s="138" t="s">
        <v>216</v>
      </c>
      <c r="F159" s="62" t="s">
        <v>65</v>
      </c>
      <c r="G159" s="104"/>
      <c r="H159" s="10" t="e">
        <f>SUM(#REF!)</f>
        <v>#REF!</v>
      </c>
      <c r="I159" s="104">
        <v>918</v>
      </c>
    </row>
    <row r="160" spans="1:9" s="1" customFormat="1" ht="48.75" customHeight="1">
      <c r="A160" s="96" t="s">
        <v>98</v>
      </c>
      <c r="B160" s="112"/>
      <c r="C160" s="51" t="s">
        <v>35</v>
      </c>
      <c r="D160" s="51" t="s">
        <v>9</v>
      </c>
      <c r="E160" s="138" t="s">
        <v>216</v>
      </c>
      <c r="F160" s="62" t="s">
        <v>97</v>
      </c>
      <c r="G160" s="104"/>
      <c r="H160" s="10" t="e">
        <f>SUM(#REF!)</f>
        <v>#REF!</v>
      </c>
      <c r="I160" s="104">
        <v>8.6</v>
      </c>
    </row>
    <row r="161" spans="1:9" s="21" customFormat="1" ht="57.75" customHeight="1">
      <c r="A161" s="94" t="s">
        <v>79</v>
      </c>
      <c r="B161" s="123"/>
      <c r="C161" s="53" t="s">
        <v>35</v>
      </c>
      <c r="D161" s="53" t="s">
        <v>9</v>
      </c>
      <c r="E161" s="131" t="s">
        <v>217</v>
      </c>
      <c r="F161" s="52" t="s">
        <v>1</v>
      </c>
      <c r="G161" s="54">
        <f>SUM(G162,G163)</f>
        <v>0</v>
      </c>
      <c r="H161" s="16">
        <f>SUM(H162)</f>
        <v>0</v>
      </c>
      <c r="I161" s="54">
        <f>SUM(I162,I163)</f>
        <v>104195.5</v>
      </c>
    </row>
    <row r="162" spans="1:9" s="2" customFormat="1" ht="93" customHeight="1">
      <c r="A162" s="96" t="s">
        <v>132</v>
      </c>
      <c r="B162" s="140"/>
      <c r="C162" s="51" t="s">
        <v>35</v>
      </c>
      <c r="D162" s="51" t="s">
        <v>9</v>
      </c>
      <c r="E162" s="138" t="s">
        <v>217</v>
      </c>
      <c r="F162" s="62" t="s">
        <v>62</v>
      </c>
      <c r="G162" s="104"/>
      <c r="H162" s="8"/>
      <c r="I162" s="104">
        <v>102095.5</v>
      </c>
    </row>
    <row r="163" spans="1:9" s="2" customFormat="1" ht="38.25" customHeight="1">
      <c r="A163" s="96" t="s">
        <v>66</v>
      </c>
      <c r="B163" s="103"/>
      <c r="C163" s="51" t="s">
        <v>35</v>
      </c>
      <c r="D163" s="51" t="s">
        <v>9</v>
      </c>
      <c r="E163" s="138" t="s">
        <v>217</v>
      </c>
      <c r="F163" s="62" t="s">
        <v>65</v>
      </c>
      <c r="G163" s="104"/>
      <c r="H163" s="10" t="e">
        <f>SUM(#REF!)</f>
        <v>#REF!</v>
      </c>
      <c r="I163" s="104">
        <v>2100</v>
      </c>
    </row>
    <row r="164" spans="1:9" s="21" customFormat="1" ht="75.75" customHeight="1">
      <c r="A164" s="94" t="s">
        <v>80</v>
      </c>
      <c r="B164" s="102"/>
      <c r="C164" s="53" t="s">
        <v>35</v>
      </c>
      <c r="D164" s="53" t="s">
        <v>9</v>
      </c>
      <c r="E164" s="131" t="s">
        <v>218</v>
      </c>
      <c r="F164" s="52" t="s">
        <v>1</v>
      </c>
      <c r="G164" s="54">
        <f>SUM(G165)</f>
        <v>0</v>
      </c>
      <c r="H164" s="16"/>
      <c r="I164" s="54">
        <f>SUM(I165)</f>
        <v>1638.2</v>
      </c>
    </row>
    <row r="165" spans="1:9" s="2" customFormat="1" ht="38.25" customHeight="1">
      <c r="A165" s="96" t="s">
        <v>66</v>
      </c>
      <c r="B165" s="103"/>
      <c r="C165" s="51" t="s">
        <v>35</v>
      </c>
      <c r="D165" s="51" t="s">
        <v>9</v>
      </c>
      <c r="E165" s="138" t="s">
        <v>218</v>
      </c>
      <c r="F165" s="62" t="s">
        <v>65</v>
      </c>
      <c r="G165" s="104"/>
      <c r="H165" s="10" t="e">
        <f>SUM(#REF!)</f>
        <v>#REF!</v>
      </c>
      <c r="I165" s="104">
        <v>1638.2</v>
      </c>
    </row>
    <row r="166" spans="1:9" s="21" customFormat="1" ht="38.25" customHeight="1">
      <c r="A166" s="94" t="s">
        <v>110</v>
      </c>
      <c r="B166" s="139"/>
      <c r="C166" s="53" t="s">
        <v>35</v>
      </c>
      <c r="D166" s="53" t="s">
        <v>9</v>
      </c>
      <c r="E166" s="131" t="s">
        <v>148</v>
      </c>
      <c r="F166" s="52" t="s">
        <v>1</v>
      </c>
      <c r="G166" s="54">
        <f>SUM(G167)</f>
        <v>0</v>
      </c>
      <c r="H166" s="16" t="e">
        <f>SUM(#REF!)</f>
        <v>#REF!</v>
      </c>
      <c r="I166" s="54">
        <f>SUM(I167)</f>
        <v>6.8</v>
      </c>
    </row>
    <row r="167" spans="1:9" s="1" customFormat="1" ht="38.25" customHeight="1">
      <c r="A167" s="96" t="s">
        <v>98</v>
      </c>
      <c r="B167" s="112"/>
      <c r="C167" s="51" t="s">
        <v>35</v>
      </c>
      <c r="D167" s="51" t="s">
        <v>9</v>
      </c>
      <c r="E167" s="138" t="s">
        <v>148</v>
      </c>
      <c r="F167" s="62" t="s">
        <v>97</v>
      </c>
      <c r="G167" s="104"/>
      <c r="H167" s="10" t="e">
        <f>SUM(#REF!)</f>
        <v>#REF!</v>
      </c>
      <c r="I167" s="104">
        <v>6.8</v>
      </c>
    </row>
    <row r="168" spans="1:9" s="1" customFormat="1" ht="36" customHeight="1">
      <c r="A168" s="94" t="s">
        <v>23</v>
      </c>
      <c r="B168" s="122"/>
      <c r="C168" s="53" t="s">
        <v>35</v>
      </c>
      <c r="D168" s="53" t="s">
        <v>35</v>
      </c>
      <c r="E168" s="52" t="s">
        <v>136</v>
      </c>
      <c r="F168" s="52" t="s">
        <v>1</v>
      </c>
      <c r="G168" s="54">
        <f>SUM(G172,G169,G182,G179)</f>
        <v>1696.1</v>
      </c>
      <c r="H168" s="54" t="e">
        <f>SUM(H172,H169,H182)</f>
        <v>#REF!</v>
      </c>
      <c r="I168" s="54">
        <f>SUM(I172,I169,I182)</f>
        <v>1453.0000000000002</v>
      </c>
    </row>
    <row r="169" spans="1:9" s="1" customFormat="1" ht="71.25" customHeight="1">
      <c r="A169" s="41" t="s">
        <v>124</v>
      </c>
      <c r="B169" s="103"/>
      <c r="C169" s="93" t="s">
        <v>35</v>
      </c>
      <c r="D169" s="93" t="s">
        <v>35</v>
      </c>
      <c r="E169" s="53" t="s">
        <v>177</v>
      </c>
      <c r="F169" s="53" t="s">
        <v>1</v>
      </c>
      <c r="G169" s="54">
        <f>SUM(G170)</f>
        <v>120</v>
      </c>
      <c r="H169" s="10" t="e">
        <f>SUM(#REF!)</f>
        <v>#REF!</v>
      </c>
      <c r="I169" s="54">
        <f>SUM(I170)</f>
        <v>0</v>
      </c>
    </row>
    <row r="170" spans="1:9" s="21" customFormat="1" ht="48" customHeight="1">
      <c r="A170" s="94" t="s">
        <v>115</v>
      </c>
      <c r="B170" s="102"/>
      <c r="C170" s="93" t="s">
        <v>35</v>
      </c>
      <c r="D170" s="93" t="s">
        <v>35</v>
      </c>
      <c r="E170" s="53" t="s">
        <v>178</v>
      </c>
      <c r="F170" s="53" t="s">
        <v>1</v>
      </c>
      <c r="G170" s="54">
        <f>SUM(G171)</f>
        <v>120</v>
      </c>
      <c r="H170" s="16" t="e">
        <f>SUM(#REF!)</f>
        <v>#REF!</v>
      </c>
      <c r="I170" s="54">
        <f>SUM(I171)</f>
        <v>0</v>
      </c>
    </row>
    <row r="171" spans="1:9" s="1" customFormat="1" ht="31.5" customHeight="1">
      <c r="A171" s="96" t="s">
        <v>66</v>
      </c>
      <c r="B171" s="103"/>
      <c r="C171" s="97" t="s">
        <v>35</v>
      </c>
      <c r="D171" s="97" t="s">
        <v>35</v>
      </c>
      <c r="E171" s="51" t="s">
        <v>178</v>
      </c>
      <c r="F171" s="141" t="s">
        <v>65</v>
      </c>
      <c r="G171" s="104">
        <v>120</v>
      </c>
      <c r="H171" s="8"/>
      <c r="I171" s="104"/>
    </row>
    <row r="172" spans="1:9" s="1" customFormat="1" ht="98.25" customHeight="1">
      <c r="A172" s="41" t="s">
        <v>123</v>
      </c>
      <c r="B172" s="103"/>
      <c r="C172" s="93" t="s">
        <v>35</v>
      </c>
      <c r="D172" s="93" t="s">
        <v>35</v>
      </c>
      <c r="E172" s="53" t="s">
        <v>169</v>
      </c>
      <c r="F172" s="53" t="s">
        <v>1</v>
      </c>
      <c r="G172" s="54">
        <f>SUM(G173,G177)</f>
        <v>896.5</v>
      </c>
      <c r="H172" s="10" t="e">
        <f>SUM(#REF!)</f>
        <v>#REF!</v>
      </c>
      <c r="I172" s="54">
        <f>SUM(I173,I177)</f>
        <v>0</v>
      </c>
    </row>
    <row r="173" spans="1:9" s="21" customFormat="1" ht="70.5" customHeight="1">
      <c r="A173" s="94" t="s">
        <v>82</v>
      </c>
      <c r="B173" s="102"/>
      <c r="C173" s="93" t="s">
        <v>35</v>
      </c>
      <c r="D173" s="93" t="s">
        <v>35</v>
      </c>
      <c r="E173" s="53" t="s">
        <v>179</v>
      </c>
      <c r="F173" s="53" t="s">
        <v>1</v>
      </c>
      <c r="G173" s="54">
        <f>SUM(G174,G176,G175)</f>
        <v>894.3</v>
      </c>
      <c r="H173" s="16" t="e">
        <f>SUM(#REF!)</f>
        <v>#REF!</v>
      </c>
      <c r="I173" s="54">
        <f>SUM(I174,I176,I175)</f>
        <v>0</v>
      </c>
    </row>
    <row r="174" spans="1:9" s="1" customFormat="1" ht="59.25" customHeight="1">
      <c r="A174" s="96" t="s">
        <v>132</v>
      </c>
      <c r="B174" s="103"/>
      <c r="C174" s="97" t="s">
        <v>35</v>
      </c>
      <c r="D174" s="97" t="s">
        <v>35</v>
      </c>
      <c r="E174" s="51" t="s">
        <v>179</v>
      </c>
      <c r="F174" s="141" t="s">
        <v>62</v>
      </c>
      <c r="G174" s="104">
        <v>674.1</v>
      </c>
      <c r="H174" s="8"/>
      <c r="I174" s="104"/>
    </row>
    <row r="175" spans="1:9" s="1" customFormat="1" ht="31.5" customHeight="1">
      <c r="A175" s="96" t="s">
        <v>66</v>
      </c>
      <c r="B175" s="103"/>
      <c r="C175" s="97" t="s">
        <v>35</v>
      </c>
      <c r="D175" s="97" t="s">
        <v>35</v>
      </c>
      <c r="E175" s="51" t="s">
        <v>179</v>
      </c>
      <c r="F175" s="141" t="s">
        <v>65</v>
      </c>
      <c r="G175" s="104">
        <v>219.2</v>
      </c>
      <c r="H175" s="8"/>
      <c r="I175" s="104"/>
    </row>
    <row r="176" spans="1:9" s="1" customFormat="1" ht="31.5" customHeight="1">
      <c r="A176" s="96" t="s">
        <v>98</v>
      </c>
      <c r="B176" s="103"/>
      <c r="C176" s="97" t="s">
        <v>35</v>
      </c>
      <c r="D176" s="97" t="s">
        <v>35</v>
      </c>
      <c r="E176" s="51" t="s">
        <v>179</v>
      </c>
      <c r="F176" s="141" t="s">
        <v>97</v>
      </c>
      <c r="G176" s="104">
        <v>1</v>
      </c>
      <c r="H176" s="8"/>
      <c r="I176" s="104"/>
    </row>
    <row r="177" spans="1:9" s="21" customFormat="1" ht="33" customHeight="1">
      <c r="A177" s="94" t="s">
        <v>110</v>
      </c>
      <c r="B177" s="102"/>
      <c r="C177" s="93" t="s">
        <v>35</v>
      </c>
      <c r="D177" s="93" t="s">
        <v>35</v>
      </c>
      <c r="E177" s="53" t="s">
        <v>180</v>
      </c>
      <c r="F177" s="53" t="s">
        <v>1</v>
      </c>
      <c r="G177" s="54">
        <f>SUM(G178)</f>
        <v>2.2</v>
      </c>
      <c r="H177" s="16" t="e">
        <f>SUM(#REF!)</f>
        <v>#REF!</v>
      </c>
      <c r="I177" s="54">
        <f>SUM(I178)</f>
        <v>0</v>
      </c>
    </row>
    <row r="178" spans="1:9" s="1" customFormat="1" ht="41.25" customHeight="1">
      <c r="A178" s="121" t="s">
        <v>98</v>
      </c>
      <c r="B178" s="142"/>
      <c r="C178" s="143" t="s">
        <v>35</v>
      </c>
      <c r="D178" s="143" t="s">
        <v>35</v>
      </c>
      <c r="E178" s="62" t="s">
        <v>180</v>
      </c>
      <c r="F178" s="62" t="s">
        <v>97</v>
      </c>
      <c r="G178" s="98">
        <v>2.2</v>
      </c>
      <c r="H178" s="27"/>
      <c r="I178" s="98"/>
    </row>
    <row r="179" spans="1:9" s="1" customFormat="1" ht="98.25" customHeight="1">
      <c r="A179" s="41" t="s">
        <v>220</v>
      </c>
      <c r="B179" s="103"/>
      <c r="C179" s="93" t="s">
        <v>35</v>
      </c>
      <c r="D179" s="93" t="s">
        <v>35</v>
      </c>
      <c r="E179" s="53" t="s">
        <v>193</v>
      </c>
      <c r="F179" s="53" t="s">
        <v>1</v>
      </c>
      <c r="G179" s="54">
        <f aca="true" t="shared" si="3" ref="G179:I180">SUM(G180)</f>
        <v>10</v>
      </c>
      <c r="H179" s="54">
        <f t="shared" si="3"/>
        <v>0</v>
      </c>
      <c r="I179" s="54">
        <f t="shared" si="3"/>
        <v>0</v>
      </c>
    </row>
    <row r="180" spans="1:9" s="21" customFormat="1" ht="37.5" customHeight="1">
      <c r="A180" s="94" t="s">
        <v>115</v>
      </c>
      <c r="B180" s="102"/>
      <c r="C180" s="93" t="s">
        <v>35</v>
      </c>
      <c r="D180" s="93" t="s">
        <v>35</v>
      </c>
      <c r="E180" s="53" t="s">
        <v>219</v>
      </c>
      <c r="F180" s="53" t="s">
        <v>1</v>
      </c>
      <c r="G180" s="54">
        <f t="shared" si="3"/>
        <v>10</v>
      </c>
      <c r="H180" s="54">
        <f t="shared" si="3"/>
        <v>0</v>
      </c>
      <c r="I180" s="54">
        <f t="shared" si="3"/>
        <v>0</v>
      </c>
    </row>
    <row r="181" spans="1:9" s="1" customFormat="1" ht="42.75" customHeight="1">
      <c r="A181" s="96" t="s">
        <v>66</v>
      </c>
      <c r="B181" s="103"/>
      <c r="C181" s="97" t="s">
        <v>35</v>
      </c>
      <c r="D181" s="97" t="s">
        <v>35</v>
      </c>
      <c r="E181" s="51" t="s">
        <v>219</v>
      </c>
      <c r="F181" s="141" t="s">
        <v>65</v>
      </c>
      <c r="G181" s="104">
        <v>10</v>
      </c>
      <c r="H181" s="8"/>
      <c r="I181" s="104"/>
    </row>
    <row r="182" spans="1:9" s="1" customFormat="1" ht="42.75" customHeight="1">
      <c r="A182" s="41" t="s">
        <v>118</v>
      </c>
      <c r="B182" s="103"/>
      <c r="C182" s="93" t="s">
        <v>35</v>
      </c>
      <c r="D182" s="93" t="s">
        <v>35</v>
      </c>
      <c r="E182" s="53" t="s">
        <v>143</v>
      </c>
      <c r="F182" s="53" t="s">
        <v>1</v>
      </c>
      <c r="G182" s="54">
        <f>SUM(G187,G183,G189)</f>
        <v>669.6</v>
      </c>
      <c r="H182" s="54" t="e">
        <f>SUM(H187,H183,H189)</f>
        <v>#REF!</v>
      </c>
      <c r="I182" s="54">
        <f>SUM(I187,I183,I189)</f>
        <v>1453.0000000000002</v>
      </c>
    </row>
    <row r="183" spans="1:9" s="21" customFormat="1" ht="70.5" customHeight="1">
      <c r="A183" s="94" t="s">
        <v>82</v>
      </c>
      <c r="B183" s="102"/>
      <c r="C183" s="93" t="s">
        <v>35</v>
      </c>
      <c r="D183" s="93" t="s">
        <v>35</v>
      </c>
      <c r="E183" s="53" t="s">
        <v>221</v>
      </c>
      <c r="F183" s="53" t="s">
        <v>1</v>
      </c>
      <c r="G183" s="54">
        <f>SUM(G184,G186,G185)</f>
        <v>0</v>
      </c>
      <c r="H183" s="16" t="e">
        <f>SUM(#REF!)</f>
        <v>#REF!</v>
      </c>
      <c r="I183" s="54">
        <f>SUM(I184,I186,I185)</f>
        <v>781.2</v>
      </c>
    </row>
    <row r="184" spans="1:9" s="1" customFormat="1" ht="59.25" customHeight="1">
      <c r="A184" s="96" t="s">
        <v>132</v>
      </c>
      <c r="B184" s="103"/>
      <c r="C184" s="97" t="s">
        <v>35</v>
      </c>
      <c r="D184" s="97" t="s">
        <v>35</v>
      </c>
      <c r="E184" s="51" t="s">
        <v>221</v>
      </c>
      <c r="F184" s="141" t="s">
        <v>62</v>
      </c>
      <c r="G184" s="104"/>
      <c r="H184" s="8"/>
      <c r="I184" s="104">
        <v>630.1</v>
      </c>
    </row>
    <row r="185" spans="1:9" s="1" customFormat="1" ht="31.5" customHeight="1">
      <c r="A185" s="96" t="s">
        <v>66</v>
      </c>
      <c r="B185" s="103"/>
      <c r="C185" s="97" t="s">
        <v>35</v>
      </c>
      <c r="D185" s="97" t="s">
        <v>35</v>
      </c>
      <c r="E185" s="51" t="s">
        <v>221</v>
      </c>
      <c r="F185" s="141" t="s">
        <v>65</v>
      </c>
      <c r="G185" s="104"/>
      <c r="H185" s="8"/>
      <c r="I185" s="104">
        <v>150.1</v>
      </c>
    </row>
    <row r="186" spans="1:9" s="1" customFormat="1" ht="31.5" customHeight="1">
      <c r="A186" s="96" t="s">
        <v>98</v>
      </c>
      <c r="B186" s="103"/>
      <c r="C186" s="97" t="s">
        <v>35</v>
      </c>
      <c r="D186" s="97" t="s">
        <v>35</v>
      </c>
      <c r="E186" s="51" t="s">
        <v>221</v>
      </c>
      <c r="F186" s="141" t="s">
        <v>97</v>
      </c>
      <c r="G186" s="104"/>
      <c r="H186" s="8"/>
      <c r="I186" s="104">
        <v>1</v>
      </c>
    </row>
    <row r="187" spans="1:9" s="21" customFormat="1" ht="84" customHeight="1">
      <c r="A187" s="94" t="s">
        <v>88</v>
      </c>
      <c r="B187" s="52"/>
      <c r="C187" s="52" t="s">
        <v>35</v>
      </c>
      <c r="D187" s="52" t="s">
        <v>35</v>
      </c>
      <c r="E187" s="105" t="s">
        <v>181</v>
      </c>
      <c r="F187" s="52" t="s">
        <v>1</v>
      </c>
      <c r="G187" s="63">
        <f>SUM(G188)</f>
        <v>669.6</v>
      </c>
      <c r="H187" s="16" t="e">
        <f>SUM(#REF!)</f>
        <v>#REF!</v>
      </c>
      <c r="I187" s="63">
        <f>SUM(I188)</f>
        <v>669.6</v>
      </c>
    </row>
    <row r="188" spans="1:9" s="2" customFormat="1" ht="40.5" customHeight="1">
      <c r="A188" s="96" t="s">
        <v>66</v>
      </c>
      <c r="B188" s="103"/>
      <c r="C188" s="51" t="s">
        <v>35</v>
      </c>
      <c r="D188" s="51" t="s">
        <v>35</v>
      </c>
      <c r="E188" s="138" t="s">
        <v>181</v>
      </c>
      <c r="F188" s="62" t="s">
        <v>65</v>
      </c>
      <c r="G188" s="104">
        <v>669.6</v>
      </c>
      <c r="H188" s="10" t="e">
        <f>SUM(H117)</f>
        <v>#REF!</v>
      </c>
      <c r="I188" s="104">
        <v>669.6</v>
      </c>
    </row>
    <row r="189" spans="1:9" s="21" customFormat="1" ht="38.25" customHeight="1">
      <c r="A189" s="94" t="s">
        <v>110</v>
      </c>
      <c r="B189" s="139"/>
      <c r="C189" s="53" t="s">
        <v>35</v>
      </c>
      <c r="D189" s="53" t="s">
        <v>35</v>
      </c>
      <c r="E189" s="131" t="s">
        <v>148</v>
      </c>
      <c r="F189" s="52" t="s">
        <v>1</v>
      </c>
      <c r="G189" s="54">
        <f>SUM(G190)</f>
        <v>0</v>
      </c>
      <c r="H189" s="16" t="e">
        <f>SUM(#REF!)</f>
        <v>#REF!</v>
      </c>
      <c r="I189" s="54">
        <f>SUM(I190)</f>
        <v>2.2</v>
      </c>
    </row>
    <row r="190" spans="1:9" s="1" customFormat="1" ht="38.25" customHeight="1">
      <c r="A190" s="96" t="s">
        <v>98</v>
      </c>
      <c r="B190" s="112"/>
      <c r="C190" s="51" t="s">
        <v>35</v>
      </c>
      <c r="D190" s="51" t="s">
        <v>35</v>
      </c>
      <c r="E190" s="138" t="s">
        <v>148</v>
      </c>
      <c r="F190" s="62" t="s">
        <v>97</v>
      </c>
      <c r="G190" s="104"/>
      <c r="H190" s="10" t="e">
        <f>SUM(#REF!)</f>
        <v>#REF!</v>
      </c>
      <c r="I190" s="104">
        <v>2.2</v>
      </c>
    </row>
    <row r="191" spans="1:9" s="1" customFormat="1" ht="33.75" customHeight="1">
      <c r="A191" s="94" t="s">
        <v>41</v>
      </c>
      <c r="B191" s="123"/>
      <c r="C191" s="53" t="s">
        <v>35</v>
      </c>
      <c r="D191" s="53" t="s">
        <v>37</v>
      </c>
      <c r="E191" s="52" t="s">
        <v>136</v>
      </c>
      <c r="F191" s="52" t="s">
        <v>1</v>
      </c>
      <c r="G191" s="54">
        <f>SUM(G192)</f>
        <v>5429.6</v>
      </c>
      <c r="H191" s="54" t="e">
        <f>SUM(H192)</f>
        <v>#REF!</v>
      </c>
      <c r="I191" s="54">
        <f>SUM(I192)</f>
        <v>5429.6</v>
      </c>
    </row>
    <row r="192" spans="1:9" s="1" customFormat="1" ht="42.75" customHeight="1">
      <c r="A192" s="41" t="s">
        <v>118</v>
      </c>
      <c r="B192" s="103"/>
      <c r="C192" s="93" t="s">
        <v>35</v>
      </c>
      <c r="D192" s="93" t="s">
        <v>37</v>
      </c>
      <c r="E192" s="53" t="s">
        <v>143</v>
      </c>
      <c r="F192" s="53" t="s">
        <v>1</v>
      </c>
      <c r="G192" s="54">
        <f>SUM(G193,G196)</f>
        <v>5429.6</v>
      </c>
      <c r="H192" s="10" t="e">
        <f>SUM(#REF!)</f>
        <v>#REF!</v>
      </c>
      <c r="I192" s="54">
        <f>SUM(I193,I196)</f>
        <v>5429.6</v>
      </c>
    </row>
    <row r="193" spans="1:9" s="21" customFormat="1" ht="69.75" customHeight="1">
      <c r="A193" s="94" t="s">
        <v>100</v>
      </c>
      <c r="B193" s="102"/>
      <c r="C193" s="93" t="s">
        <v>35</v>
      </c>
      <c r="D193" s="93" t="s">
        <v>37</v>
      </c>
      <c r="E193" s="53" t="s">
        <v>182</v>
      </c>
      <c r="F193" s="53" t="s">
        <v>1</v>
      </c>
      <c r="G193" s="54">
        <f>SUM(G194,G195)</f>
        <v>5341.900000000001</v>
      </c>
      <c r="H193" s="16" t="e">
        <f>SUM(#REF!)</f>
        <v>#REF!</v>
      </c>
      <c r="I193" s="54">
        <f>SUM(I194,I195)</f>
        <v>5341.900000000001</v>
      </c>
    </row>
    <row r="194" spans="1:9" s="1" customFormat="1" ht="99.75" customHeight="1">
      <c r="A194" s="96" t="s">
        <v>132</v>
      </c>
      <c r="B194" s="103"/>
      <c r="C194" s="97" t="s">
        <v>35</v>
      </c>
      <c r="D194" s="97" t="s">
        <v>37</v>
      </c>
      <c r="E194" s="51" t="s">
        <v>182</v>
      </c>
      <c r="F194" s="141" t="s">
        <v>62</v>
      </c>
      <c r="G194" s="104">
        <v>4614.3</v>
      </c>
      <c r="H194" s="8"/>
      <c r="I194" s="104">
        <v>4614.3</v>
      </c>
    </row>
    <row r="195" spans="1:9" s="1" customFormat="1" ht="39.75" customHeight="1">
      <c r="A195" s="121" t="s">
        <v>66</v>
      </c>
      <c r="B195" s="142"/>
      <c r="C195" s="143" t="s">
        <v>35</v>
      </c>
      <c r="D195" s="143" t="s">
        <v>37</v>
      </c>
      <c r="E195" s="128" t="s">
        <v>183</v>
      </c>
      <c r="F195" s="144" t="s">
        <v>65</v>
      </c>
      <c r="G195" s="129">
        <v>727.6</v>
      </c>
      <c r="H195" s="8"/>
      <c r="I195" s="129">
        <v>727.6</v>
      </c>
    </row>
    <row r="196" spans="1:9" s="21" customFormat="1" ht="33" customHeight="1">
      <c r="A196" s="94" t="s">
        <v>110</v>
      </c>
      <c r="B196" s="102"/>
      <c r="C196" s="93" t="s">
        <v>35</v>
      </c>
      <c r="D196" s="93" t="s">
        <v>37</v>
      </c>
      <c r="E196" s="52" t="s">
        <v>148</v>
      </c>
      <c r="F196" s="52" t="s">
        <v>1</v>
      </c>
      <c r="G196" s="63">
        <f>SUM(G197)</f>
        <v>87.7</v>
      </c>
      <c r="H196" s="16">
        <f>SUM(H198)</f>
        <v>0</v>
      </c>
      <c r="I196" s="63">
        <f>SUM(I197)</f>
        <v>87.7</v>
      </c>
    </row>
    <row r="197" spans="1:9" s="1" customFormat="1" ht="42" customHeight="1" thickBot="1">
      <c r="A197" s="96" t="s">
        <v>98</v>
      </c>
      <c r="B197" s="103"/>
      <c r="C197" s="97" t="s">
        <v>35</v>
      </c>
      <c r="D197" s="97" t="s">
        <v>37</v>
      </c>
      <c r="E197" s="51" t="s">
        <v>148</v>
      </c>
      <c r="F197" s="141" t="s">
        <v>97</v>
      </c>
      <c r="G197" s="104">
        <v>87.7</v>
      </c>
      <c r="H197" s="8"/>
      <c r="I197" s="104">
        <v>87.7</v>
      </c>
    </row>
    <row r="198" spans="1:9" s="1" customFormat="1" ht="27" customHeight="1" thickBot="1">
      <c r="A198" s="59" t="s">
        <v>27</v>
      </c>
      <c r="B198" s="64"/>
      <c r="C198" s="48" t="s">
        <v>35</v>
      </c>
      <c r="D198" s="49" t="s">
        <v>4</v>
      </c>
      <c r="E198" s="48" t="s">
        <v>136</v>
      </c>
      <c r="F198" s="48" t="s">
        <v>1</v>
      </c>
      <c r="G198" s="65">
        <f>SUM(G119)</f>
        <v>174143.40000000002</v>
      </c>
      <c r="H198" s="8"/>
      <c r="I198" s="65">
        <f>SUM(I119)</f>
        <v>173507.7</v>
      </c>
    </row>
    <row r="199" spans="1:9" s="5" customFormat="1" ht="45.75" customHeight="1">
      <c r="A199" s="41" t="s">
        <v>55</v>
      </c>
      <c r="B199" s="127"/>
      <c r="C199" s="93" t="s">
        <v>36</v>
      </c>
      <c r="D199" s="62"/>
      <c r="E199" s="62"/>
      <c r="F199" s="62"/>
      <c r="G199" s="63">
        <f>SUM(G200,G239)</f>
        <v>9505.1</v>
      </c>
      <c r="I199" s="63">
        <f>SUM(I200,I239)</f>
        <v>8308.9</v>
      </c>
    </row>
    <row r="200" spans="1:9" s="5" customFormat="1" ht="28.5" customHeight="1">
      <c r="A200" s="94" t="s">
        <v>28</v>
      </c>
      <c r="B200" s="122"/>
      <c r="C200" s="53" t="s">
        <v>36</v>
      </c>
      <c r="D200" s="53" t="s">
        <v>30</v>
      </c>
      <c r="E200" s="53" t="s">
        <v>136</v>
      </c>
      <c r="F200" s="53" t="s">
        <v>1</v>
      </c>
      <c r="G200" s="54">
        <f>SUM(G201,G218,G221)</f>
        <v>8064.200000000001</v>
      </c>
      <c r="H200" s="54" t="e">
        <f>SUM(H201,H218,H221)</f>
        <v>#REF!</v>
      </c>
      <c r="I200" s="54">
        <f>SUM(I201,I218,I221)</f>
        <v>6948.5</v>
      </c>
    </row>
    <row r="201" spans="1:9" s="19" customFormat="1" ht="81" customHeight="1">
      <c r="A201" s="41" t="s">
        <v>123</v>
      </c>
      <c r="B201" s="123"/>
      <c r="C201" s="53" t="s">
        <v>36</v>
      </c>
      <c r="D201" s="53" t="s">
        <v>30</v>
      </c>
      <c r="E201" s="53" t="s">
        <v>169</v>
      </c>
      <c r="F201" s="53" t="s">
        <v>1</v>
      </c>
      <c r="G201" s="54">
        <f>SUM(G202,G206,G210,G212,G216)</f>
        <v>7979.200000000001</v>
      </c>
      <c r="H201" s="20"/>
      <c r="I201" s="54">
        <f>SUM(I202,I206,I210,I212,I216)</f>
        <v>0</v>
      </c>
    </row>
    <row r="202" spans="1:9" s="19" customFormat="1" ht="50.25" customHeight="1">
      <c r="A202" s="94" t="s">
        <v>84</v>
      </c>
      <c r="B202" s="123"/>
      <c r="C202" s="53" t="s">
        <v>36</v>
      </c>
      <c r="D202" s="53" t="s">
        <v>30</v>
      </c>
      <c r="E202" s="53" t="s">
        <v>184</v>
      </c>
      <c r="F202" s="53" t="s">
        <v>1</v>
      </c>
      <c r="G202" s="54">
        <f>SUM(G203,G205,G204)</f>
        <v>660.1</v>
      </c>
      <c r="H202" s="16">
        <f>SUM(H203)</f>
        <v>0</v>
      </c>
      <c r="I202" s="54">
        <f>SUM(I203,I205,I204)</f>
        <v>0</v>
      </c>
    </row>
    <row r="203" spans="1:9" s="5" customFormat="1" ht="85.5" customHeight="1">
      <c r="A203" s="96" t="s">
        <v>132</v>
      </c>
      <c r="B203" s="122"/>
      <c r="C203" s="51" t="s">
        <v>36</v>
      </c>
      <c r="D203" s="51" t="s">
        <v>30</v>
      </c>
      <c r="E203" s="51" t="s">
        <v>184</v>
      </c>
      <c r="F203" s="51" t="s">
        <v>62</v>
      </c>
      <c r="G203" s="104">
        <v>467.8</v>
      </c>
      <c r="H203" s="8"/>
      <c r="I203" s="104"/>
    </row>
    <row r="204" spans="1:9" s="5" customFormat="1" ht="36.75" customHeight="1">
      <c r="A204" s="96" t="s">
        <v>66</v>
      </c>
      <c r="B204" s="122"/>
      <c r="C204" s="51" t="s">
        <v>36</v>
      </c>
      <c r="D204" s="51" t="s">
        <v>30</v>
      </c>
      <c r="E204" s="51" t="s">
        <v>184</v>
      </c>
      <c r="F204" s="51" t="s">
        <v>65</v>
      </c>
      <c r="G204" s="104">
        <v>188.3</v>
      </c>
      <c r="H204" s="10" t="e">
        <f>SUM(#REF!)</f>
        <v>#REF!</v>
      </c>
      <c r="I204" s="104"/>
    </row>
    <row r="205" spans="1:9" s="5" customFormat="1" ht="36.75" customHeight="1">
      <c r="A205" s="96" t="s">
        <v>98</v>
      </c>
      <c r="B205" s="122"/>
      <c r="C205" s="51" t="s">
        <v>36</v>
      </c>
      <c r="D205" s="51" t="s">
        <v>30</v>
      </c>
      <c r="E205" s="51" t="s">
        <v>184</v>
      </c>
      <c r="F205" s="51" t="s">
        <v>97</v>
      </c>
      <c r="G205" s="104">
        <v>4</v>
      </c>
      <c r="H205" s="10" t="e">
        <f>SUM(#REF!)</f>
        <v>#REF!</v>
      </c>
      <c r="I205" s="104"/>
    </row>
    <row r="206" spans="1:9" s="19" customFormat="1" ht="30" customHeight="1">
      <c r="A206" s="94" t="s">
        <v>101</v>
      </c>
      <c r="B206" s="123"/>
      <c r="C206" s="53" t="s">
        <v>36</v>
      </c>
      <c r="D206" s="53" t="s">
        <v>30</v>
      </c>
      <c r="E206" s="53" t="s">
        <v>185</v>
      </c>
      <c r="F206" s="53" t="s">
        <v>1</v>
      </c>
      <c r="G206" s="54">
        <f>SUM(G207,G209,G208)</f>
        <v>4803.8</v>
      </c>
      <c r="H206" s="16" t="e">
        <f>SUM(#REF!)</f>
        <v>#REF!</v>
      </c>
      <c r="I206" s="54">
        <f>SUM(I207,I209,I208)</f>
        <v>0</v>
      </c>
    </row>
    <row r="207" spans="1:9" s="5" customFormat="1" ht="61.5" customHeight="1">
      <c r="A207" s="96" t="s">
        <v>132</v>
      </c>
      <c r="B207" s="122"/>
      <c r="C207" s="51" t="s">
        <v>36</v>
      </c>
      <c r="D207" s="51" t="s">
        <v>30</v>
      </c>
      <c r="E207" s="51" t="s">
        <v>185</v>
      </c>
      <c r="F207" s="51" t="s">
        <v>62</v>
      </c>
      <c r="G207" s="104">
        <v>3315</v>
      </c>
      <c r="H207" s="8"/>
      <c r="I207" s="104"/>
    </row>
    <row r="208" spans="1:9" s="5" customFormat="1" ht="39" customHeight="1">
      <c r="A208" s="96" t="s">
        <v>66</v>
      </c>
      <c r="B208" s="122"/>
      <c r="C208" s="51" t="s">
        <v>36</v>
      </c>
      <c r="D208" s="51" t="s">
        <v>30</v>
      </c>
      <c r="E208" s="51" t="s">
        <v>185</v>
      </c>
      <c r="F208" s="51" t="s">
        <v>65</v>
      </c>
      <c r="G208" s="104">
        <v>1481.4</v>
      </c>
      <c r="H208" s="8"/>
      <c r="I208" s="104"/>
    </row>
    <row r="209" spans="1:9" s="5" customFormat="1" ht="39" customHeight="1">
      <c r="A209" s="96" t="s">
        <v>98</v>
      </c>
      <c r="B209" s="122"/>
      <c r="C209" s="51" t="s">
        <v>36</v>
      </c>
      <c r="D209" s="51" t="s">
        <v>30</v>
      </c>
      <c r="E209" s="51" t="s">
        <v>185</v>
      </c>
      <c r="F209" s="51" t="s">
        <v>97</v>
      </c>
      <c r="G209" s="104">
        <v>7.4</v>
      </c>
      <c r="H209" s="8"/>
      <c r="I209" s="104"/>
    </row>
    <row r="210" spans="1:9" s="19" customFormat="1" ht="42" customHeight="1">
      <c r="A210" s="94" t="s">
        <v>86</v>
      </c>
      <c r="B210" s="123"/>
      <c r="C210" s="53" t="s">
        <v>36</v>
      </c>
      <c r="D210" s="53" t="s">
        <v>30</v>
      </c>
      <c r="E210" s="53" t="s">
        <v>186</v>
      </c>
      <c r="F210" s="53" t="s">
        <v>1</v>
      </c>
      <c r="G210" s="54">
        <f>SUM(G211)</f>
        <v>211</v>
      </c>
      <c r="H210" s="16">
        <f>SUM(H211)</f>
        <v>0</v>
      </c>
      <c r="I210" s="54">
        <f>SUM(I211)</f>
        <v>0</v>
      </c>
    </row>
    <row r="211" spans="1:9" s="5" customFormat="1" ht="39" customHeight="1">
      <c r="A211" s="96" t="s">
        <v>66</v>
      </c>
      <c r="B211" s="122"/>
      <c r="C211" s="51" t="s">
        <v>36</v>
      </c>
      <c r="D211" s="51" t="s">
        <v>30</v>
      </c>
      <c r="E211" s="51" t="s">
        <v>186</v>
      </c>
      <c r="F211" s="51" t="s">
        <v>65</v>
      </c>
      <c r="G211" s="104">
        <v>211</v>
      </c>
      <c r="H211" s="8"/>
      <c r="I211" s="104"/>
    </row>
    <row r="212" spans="1:9" s="19" customFormat="1" ht="36.75" customHeight="1">
      <c r="A212" s="94" t="s">
        <v>85</v>
      </c>
      <c r="B212" s="123"/>
      <c r="C212" s="53" t="s">
        <v>36</v>
      </c>
      <c r="D212" s="53" t="s">
        <v>30</v>
      </c>
      <c r="E212" s="53" t="s">
        <v>187</v>
      </c>
      <c r="F212" s="53" t="s">
        <v>1</v>
      </c>
      <c r="G212" s="54">
        <f>SUM(G213,G215,G214)</f>
        <v>2295.3</v>
      </c>
      <c r="H212" s="16" t="e">
        <f>SUM(#REF!)</f>
        <v>#REF!</v>
      </c>
      <c r="I212" s="54">
        <f>SUM(I213,I215,I214)</f>
        <v>0</v>
      </c>
    </row>
    <row r="213" spans="1:9" s="5" customFormat="1" ht="61.5" customHeight="1">
      <c r="A213" s="96" t="s">
        <v>132</v>
      </c>
      <c r="B213" s="122"/>
      <c r="C213" s="51" t="s">
        <v>36</v>
      </c>
      <c r="D213" s="51" t="s">
        <v>30</v>
      </c>
      <c r="E213" s="51" t="s">
        <v>187</v>
      </c>
      <c r="F213" s="51" t="s">
        <v>62</v>
      </c>
      <c r="G213" s="104">
        <v>1851</v>
      </c>
      <c r="H213" s="8"/>
      <c r="I213" s="104"/>
    </row>
    <row r="214" spans="1:9" s="5" customFormat="1" ht="39" customHeight="1">
      <c r="A214" s="96" t="s">
        <v>66</v>
      </c>
      <c r="B214" s="122"/>
      <c r="C214" s="51" t="s">
        <v>36</v>
      </c>
      <c r="D214" s="51" t="s">
        <v>30</v>
      </c>
      <c r="E214" s="51" t="s">
        <v>187</v>
      </c>
      <c r="F214" s="51" t="s">
        <v>65</v>
      </c>
      <c r="G214" s="104">
        <v>437.1</v>
      </c>
      <c r="H214" s="8"/>
      <c r="I214" s="104"/>
    </row>
    <row r="215" spans="1:9" s="5" customFormat="1" ht="39" customHeight="1">
      <c r="A215" s="96" t="s">
        <v>98</v>
      </c>
      <c r="B215" s="122"/>
      <c r="C215" s="51" t="s">
        <v>36</v>
      </c>
      <c r="D215" s="51" t="s">
        <v>30</v>
      </c>
      <c r="E215" s="51" t="s">
        <v>187</v>
      </c>
      <c r="F215" s="51" t="s">
        <v>97</v>
      </c>
      <c r="G215" s="104">
        <v>7.2</v>
      </c>
      <c r="H215" s="8"/>
      <c r="I215" s="104"/>
    </row>
    <row r="216" spans="1:9" s="1" customFormat="1" ht="46.5" customHeight="1">
      <c r="A216" s="94" t="s">
        <v>110</v>
      </c>
      <c r="B216" s="136"/>
      <c r="C216" s="53" t="s">
        <v>36</v>
      </c>
      <c r="D216" s="53" t="s">
        <v>30</v>
      </c>
      <c r="E216" s="131" t="s">
        <v>180</v>
      </c>
      <c r="F216" s="53" t="s">
        <v>1</v>
      </c>
      <c r="G216" s="54">
        <f>SUM(G217)</f>
        <v>9</v>
      </c>
      <c r="H216" s="10">
        <f>SUM(H217)</f>
        <v>0</v>
      </c>
      <c r="I216" s="54">
        <f>SUM(I217)</f>
        <v>0</v>
      </c>
    </row>
    <row r="217" spans="1:9" s="1" customFormat="1" ht="39" customHeight="1">
      <c r="A217" s="96" t="s">
        <v>98</v>
      </c>
      <c r="B217" s="137"/>
      <c r="C217" s="51" t="s">
        <v>36</v>
      </c>
      <c r="D217" s="51" t="s">
        <v>30</v>
      </c>
      <c r="E217" s="138" t="s">
        <v>188</v>
      </c>
      <c r="F217" s="51" t="s">
        <v>97</v>
      </c>
      <c r="G217" s="104">
        <v>9</v>
      </c>
      <c r="H217" s="8"/>
      <c r="I217" s="104"/>
    </row>
    <row r="218" spans="1:9" s="21" customFormat="1" ht="96.75" customHeight="1">
      <c r="A218" s="94" t="s">
        <v>192</v>
      </c>
      <c r="B218" s="135"/>
      <c r="C218" s="53" t="s">
        <v>36</v>
      </c>
      <c r="D218" s="53" t="s">
        <v>30</v>
      </c>
      <c r="E218" s="131" t="s">
        <v>193</v>
      </c>
      <c r="F218" s="53" t="s">
        <v>1</v>
      </c>
      <c r="G218" s="54">
        <f>SUM(G219)</f>
        <v>85</v>
      </c>
      <c r="H218" s="20"/>
      <c r="I218" s="54">
        <f>SUM(I219)</f>
        <v>65</v>
      </c>
    </row>
    <row r="219" spans="1:9" s="21" customFormat="1" ht="36.75" customHeight="1">
      <c r="A219" s="94" t="s">
        <v>86</v>
      </c>
      <c r="B219" s="139"/>
      <c r="C219" s="53" t="s">
        <v>36</v>
      </c>
      <c r="D219" s="53" t="s">
        <v>30</v>
      </c>
      <c r="E219" s="131" t="s">
        <v>194</v>
      </c>
      <c r="F219" s="52" t="s">
        <v>1</v>
      </c>
      <c r="G219" s="54">
        <f>SUM(G220)</f>
        <v>85</v>
      </c>
      <c r="H219" s="16" t="e">
        <f>SUM(#REF!)</f>
        <v>#REF!</v>
      </c>
      <c r="I219" s="54">
        <f>SUM(I220)</f>
        <v>65</v>
      </c>
    </row>
    <row r="220" spans="1:9" s="1" customFormat="1" ht="38.25" customHeight="1">
      <c r="A220" s="96" t="s">
        <v>66</v>
      </c>
      <c r="B220" s="112"/>
      <c r="C220" s="51" t="s">
        <v>36</v>
      </c>
      <c r="D220" s="51" t="s">
        <v>30</v>
      </c>
      <c r="E220" s="138" t="s">
        <v>195</v>
      </c>
      <c r="F220" s="62" t="s">
        <v>65</v>
      </c>
      <c r="G220" s="104">
        <v>85</v>
      </c>
      <c r="H220" s="10" t="e">
        <f>SUM(#REF!)</f>
        <v>#REF!</v>
      </c>
      <c r="I220" s="104">
        <v>65</v>
      </c>
    </row>
    <row r="221" spans="1:9" s="19" customFormat="1" ht="57.75" customHeight="1">
      <c r="A221" s="41" t="s">
        <v>118</v>
      </c>
      <c r="B221" s="123"/>
      <c r="C221" s="53" t="s">
        <v>36</v>
      </c>
      <c r="D221" s="53" t="s">
        <v>30</v>
      </c>
      <c r="E221" s="53" t="s">
        <v>143</v>
      </c>
      <c r="F221" s="53" t="s">
        <v>1</v>
      </c>
      <c r="G221" s="54">
        <f>SUM(G222,G226,G230,G234,G236)</f>
        <v>0</v>
      </c>
      <c r="H221" s="54" t="e">
        <f>SUM(H222,H226,H230,H234,H236)</f>
        <v>#REF!</v>
      </c>
      <c r="I221" s="54">
        <f>SUM(I222,I226,I230,I234,I236)</f>
        <v>6883.5</v>
      </c>
    </row>
    <row r="222" spans="1:9" s="19" customFormat="1" ht="50.25" customHeight="1">
      <c r="A222" s="94" t="s">
        <v>84</v>
      </c>
      <c r="B222" s="123"/>
      <c r="C222" s="53" t="s">
        <v>36</v>
      </c>
      <c r="D222" s="53" t="s">
        <v>30</v>
      </c>
      <c r="E222" s="53" t="s">
        <v>222</v>
      </c>
      <c r="F222" s="53" t="s">
        <v>1</v>
      </c>
      <c r="G222" s="54">
        <f>SUM(G223,G225,G224)</f>
        <v>0</v>
      </c>
      <c r="H222" s="16">
        <f>SUM(H223)</f>
        <v>0</v>
      </c>
      <c r="I222" s="54">
        <f>SUM(I223,I225,I224)</f>
        <v>590.4</v>
      </c>
    </row>
    <row r="223" spans="1:9" s="5" customFormat="1" ht="85.5" customHeight="1">
      <c r="A223" s="96" t="s">
        <v>132</v>
      </c>
      <c r="B223" s="122"/>
      <c r="C223" s="51" t="s">
        <v>36</v>
      </c>
      <c r="D223" s="51" t="s">
        <v>30</v>
      </c>
      <c r="E223" s="51" t="s">
        <v>222</v>
      </c>
      <c r="F223" s="51" t="s">
        <v>62</v>
      </c>
      <c r="G223" s="104"/>
      <c r="H223" s="8"/>
      <c r="I223" s="104">
        <v>467.8</v>
      </c>
    </row>
    <row r="224" spans="1:9" s="5" customFormat="1" ht="36.75" customHeight="1">
      <c r="A224" s="96" t="s">
        <v>66</v>
      </c>
      <c r="B224" s="122"/>
      <c r="C224" s="51" t="s">
        <v>36</v>
      </c>
      <c r="D224" s="51" t="s">
        <v>30</v>
      </c>
      <c r="E224" s="51" t="s">
        <v>222</v>
      </c>
      <c r="F224" s="51" t="s">
        <v>65</v>
      </c>
      <c r="G224" s="104"/>
      <c r="H224" s="10" t="e">
        <f>SUM(#REF!)</f>
        <v>#REF!</v>
      </c>
      <c r="I224" s="104">
        <v>118.6</v>
      </c>
    </row>
    <row r="225" spans="1:9" s="5" customFormat="1" ht="36.75" customHeight="1">
      <c r="A225" s="96" t="s">
        <v>98</v>
      </c>
      <c r="B225" s="122"/>
      <c r="C225" s="51" t="s">
        <v>36</v>
      </c>
      <c r="D225" s="51" t="s">
        <v>30</v>
      </c>
      <c r="E225" s="51" t="s">
        <v>222</v>
      </c>
      <c r="F225" s="51" t="s">
        <v>97</v>
      </c>
      <c r="G225" s="104"/>
      <c r="H225" s="10" t="e">
        <f>SUM(#REF!)</f>
        <v>#REF!</v>
      </c>
      <c r="I225" s="104">
        <v>4</v>
      </c>
    </row>
    <row r="226" spans="1:9" s="19" customFormat="1" ht="39.75" customHeight="1">
      <c r="A226" s="94" t="s">
        <v>101</v>
      </c>
      <c r="B226" s="123"/>
      <c r="C226" s="53" t="s">
        <v>36</v>
      </c>
      <c r="D226" s="53" t="s">
        <v>30</v>
      </c>
      <c r="E226" s="53" t="s">
        <v>223</v>
      </c>
      <c r="F226" s="53" t="s">
        <v>1</v>
      </c>
      <c r="G226" s="54">
        <f>SUM(G227,G229,G228)</f>
        <v>0</v>
      </c>
      <c r="H226" s="16" t="e">
        <f>SUM(#REF!)</f>
        <v>#REF!</v>
      </c>
      <c r="I226" s="54">
        <f>SUM(I227,I229,I228)</f>
        <v>3998.7</v>
      </c>
    </row>
    <row r="227" spans="1:9" s="5" customFormat="1" ht="61.5" customHeight="1">
      <c r="A227" s="96" t="s">
        <v>132</v>
      </c>
      <c r="B227" s="122"/>
      <c r="C227" s="51" t="s">
        <v>36</v>
      </c>
      <c r="D227" s="51" t="s">
        <v>30</v>
      </c>
      <c r="E227" s="51" t="s">
        <v>223</v>
      </c>
      <c r="F227" s="51" t="s">
        <v>62</v>
      </c>
      <c r="G227" s="104"/>
      <c r="H227" s="8"/>
      <c r="I227" s="104">
        <v>3315</v>
      </c>
    </row>
    <row r="228" spans="1:9" s="5" customFormat="1" ht="39" customHeight="1">
      <c r="A228" s="96" t="s">
        <v>66</v>
      </c>
      <c r="B228" s="122"/>
      <c r="C228" s="51" t="s">
        <v>36</v>
      </c>
      <c r="D228" s="51" t="s">
        <v>30</v>
      </c>
      <c r="E228" s="51" t="s">
        <v>223</v>
      </c>
      <c r="F228" s="51" t="s">
        <v>65</v>
      </c>
      <c r="G228" s="104"/>
      <c r="H228" s="8"/>
      <c r="I228" s="104">
        <v>676.3</v>
      </c>
    </row>
    <row r="229" spans="1:9" s="5" customFormat="1" ht="39" customHeight="1">
      <c r="A229" s="96" t="s">
        <v>98</v>
      </c>
      <c r="B229" s="122"/>
      <c r="C229" s="51" t="s">
        <v>36</v>
      </c>
      <c r="D229" s="51" t="s">
        <v>30</v>
      </c>
      <c r="E229" s="51" t="s">
        <v>223</v>
      </c>
      <c r="F229" s="51" t="s">
        <v>97</v>
      </c>
      <c r="G229" s="104"/>
      <c r="H229" s="8"/>
      <c r="I229" s="104">
        <v>7.4</v>
      </c>
    </row>
    <row r="230" spans="1:9" s="19" customFormat="1" ht="36.75" customHeight="1">
      <c r="A230" s="94" t="s">
        <v>85</v>
      </c>
      <c r="B230" s="123"/>
      <c r="C230" s="53" t="s">
        <v>36</v>
      </c>
      <c r="D230" s="53" t="s">
        <v>30</v>
      </c>
      <c r="E230" s="53" t="s">
        <v>225</v>
      </c>
      <c r="F230" s="53" t="s">
        <v>1</v>
      </c>
      <c r="G230" s="54">
        <f>SUM(G231,G233,G232)</f>
        <v>0</v>
      </c>
      <c r="H230" s="16" t="e">
        <f>SUM(#REF!)</f>
        <v>#REF!</v>
      </c>
      <c r="I230" s="54">
        <f>SUM(I231,I233,I232)</f>
        <v>2174.4</v>
      </c>
    </row>
    <row r="231" spans="1:9" s="5" customFormat="1" ht="61.5" customHeight="1">
      <c r="A231" s="96" t="s">
        <v>132</v>
      </c>
      <c r="B231" s="122"/>
      <c r="C231" s="51" t="s">
        <v>36</v>
      </c>
      <c r="D231" s="51" t="s">
        <v>30</v>
      </c>
      <c r="E231" s="51" t="s">
        <v>225</v>
      </c>
      <c r="F231" s="51" t="s">
        <v>62</v>
      </c>
      <c r="G231" s="104"/>
      <c r="H231" s="8"/>
      <c r="I231" s="104">
        <v>1851</v>
      </c>
    </row>
    <row r="232" spans="1:9" s="5" customFormat="1" ht="39" customHeight="1">
      <c r="A232" s="96" t="s">
        <v>66</v>
      </c>
      <c r="B232" s="122"/>
      <c r="C232" s="51" t="s">
        <v>36</v>
      </c>
      <c r="D232" s="51" t="s">
        <v>30</v>
      </c>
      <c r="E232" s="51" t="s">
        <v>225</v>
      </c>
      <c r="F232" s="51" t="s">
        <v>65</v>
      </c>
      <c r="G232" s="104"/>
      <c r="H232" s="8"/>
      <c r="I232" s="104">
        <v>316.2</v>
      </c>
    </row>
    <row r="233" spans="1:9" s="5" customFormat="1" ht="39" customHeight="1">
      <c r="A233" s="96" t="s">
        <v>98</v>
      </c>
      <c r="B233" s="122"/>
      <c r="C233" s="51" t="s">
        <v>36</v>
      </c>
      <c r="D233" s="51" t="s">
        <v>30</v>
      </c>
      <c r="E233" s="51" t="s">
        <v>225</v>
      </c>
      <c r="F233" s="51" t="s">
        <v>97</v>
      </c>
      <c r="G233" s="104"/>
      <c r="H233" s="8"/>
      <c r="I233" s="104">
        <v>7.2</v>
      </c>
    </row>
    <row r="234" spans="1:9" s="1" customFormat="1" ht="46.5" customHeight="1">
      <c r="A234" s="94" t="s">
        <v>110</v>
      </c>
      <c r="B234" s="136"/>
      <c r="C234" s="53" t="s">
        <v>36</v>
      </c>
      <c r="D234" s="53" t="s">
        <v>30</v>
      </c>
      <c r="E234" s="131" t="s">
        <v>148</v>
      </c>
      <c r="F234" s="53" t="s">
        <v>1</v>
      </c>
      <c r="G234" s="54">
        <f>SUM(G235)</f>
        <v>0</v>
      </c>
      <c r="H234" s="10">
        <f>SUM(H235)</f>
        <v>0</v>
      </c>
      <c r="I234" s="54">
        <f>SUM(I235)</f>
        <v>9</v>
      </c>
    </row>
    <row r="235" spans="1:9" s="1" customFormat="1" ht="39" customHeight="1">
      <c r="A235" s="96" t="s">
        <v>98</v>
      </c>
      <c r="B235" s="137"/>
      <c r="C235" s="51" t="s">
        <v>36</v>
      </c>
      <c r="D235" s="51" t="s">
        <v>30</v>
      </c>
      <c r="E235" s="138" t="s">
        <v>226</v>
      </c>
      <c r="F235" s="51" t="s">
        <v>97</v>
      </c>
      <c r="G235" s="104"/>
      <c r="H235" s="8"/>
      <c r="I235" s="104">
        <v>9</v>
      </c>
    </row>
    <row r="236" spans="1:9" s="21" customFormat="1" ht="96.75" customHeight="1">
      <c r="A236" s="94" t="s">
        <v>192</v>
      </c>
      <c r="B236" s="135"/>
      <c r="C236" s="53" t="s">
        <v>36</v>
      </c>
      <c r="D236" s="53" t="s">
        <v>30</v>
      </c>
      <c r="E236" s="131" t="s">
        <v>143</v>
      </c>
      <c r="F236" s="53" t="s">
        <v>1</v>
      </c>
      <c r="G236" s="54">
        <f>SUM(G237)</f>
        <v>0</v>
      </c>
      <c r="H236" s="20"/>
      <c r="I236" s="54">
        <f>SUM(I237)</f>
        <v>111</v>
      </c>
    </row>
    <row r="237" spans="1:9" s="21" customFormat="1" ht="36.75" customHeight="1">
      <c r="A237" s="94" t="s">
        <v>86</v>
      </c>
      <c r="B237" s="139"/>
      <c r="C237" s="53" t="s">
        <v>36</v>
      </c>
      <c r="D237" s="53" t="s">
        <v>30</v>
      </c>
      <c r="E237" s="131" t="s">
        <v>224</v>
      </c>
      <c r="F237" s="52" t="s">
        <v>1</v>
      </c>
      <c r="G237" s="54">
        <f>SUM(G238)</f>
        <v>0</v>
      </c>
      <c r="H237" s="16" t="e">
        <f>SUM(#REF!)</f>
        <v>#REF!</v>
      </c>
      <c r="I237" s="54">
        <f>SUM(I238)</f>
        <v>111</v>
      </c>
    </row>
    <row r="238" spans="1:9" s="1" customFormat="1" ht="38.25" customHeight="1">
      <c r="A238" s="96" t="s">
        <v>66</v>
      </c>
      <c r="B238" s="112"/>
      <c r="C238" s="51" t="s">
        <v>36</v>
      </c>
      <c r="D238" s="51" t="s">
        <v>30</v>
      </c>
      <c r="E238" s="138" t="s">
        <v>227</v>
      </c>
      <c r="F238" s="62" t="s">
        <v>65</v>
      </c>
      <c r="G238" s="104"/>
      <c r="H238" s="10" t="e">
        <f>SUM(#REF!)</f>
        <v>#REF!</v>
      </c>
      <c r="I238" s="104">
        <v>111</v>
      </c>
    </row>
    <row r="239" spans="1:9" s="5" customFormat="1" ht="34.5" customHeight="1">
      <c r="A239" s="94" t="s">
        <v>51</v>
      </c>
      <c r="B239" s="123"/>
      <c r="C239" s="53" t="s">
        <v>36</v>
      </c>
      <c r="D239" s="53" t="s">
        <v>32</v>
      </c>
      <c r="E239" s="53" t="s">
        <v>136</v>
      </c>
      <c r="F239" s="53" t="s">
        <v>1</v>
      </c>
      <c r="G239" s="54">
        <f>SUM(G247,G240)</f>
        <v>1440.8999999999999</v>
      </c>
      <c r="H239" s="54" t="e">
        <f>SUM(H247,H240)</f>
        <v>#REF!</v>
      </c>
      <c r="I239" s="54">
        <f>SUM(I247,I240)</f>
        <v>1360.3999999999999</v>
      </c>
    </row>
    <row r="240" spans="1:9" s="19" customFormat="1" ht="67.5" customHeight="1">
      <c r="A240" s="41" t="s">
        <v>123</v>
      </c>
      <c r="B240" s="123"/>
      <c r="C240" s="53" t="s">
        <v>36</v>
      </c>
      <c r="D240" s="53" t="s">
        <v>32</v>
      </c>
      <c r="E240" s="53" t="s">
        <v>169</v>
      </c>
      <c r="F240" s="53" t="s">
        <v>1</v>
      </c>
      <c r="G240" s="54">
        <f>SUM(G241,G245)</f>
        <v>1440.8999999999999</v>
      </c>
      <c r="H240" s="20"/>
      <c r="I240" s="54">
        <f>SUM(I241,I245)</f>
        <v>0</v>
      </c>
    </row>
    <row r="241" spans="1:9" s="5" customFormat="1" ht="66.75" customHeight="1">
      <c r="A241" s="94" t="s">
        <v>87</v>
      </c>
      <c r="B241" s="122"/>
      <c r="C241" s="53" t="s">
        <v>36</v>
      </c>
      <c r="D241" s="53" t="s">
        <v>32</v>
      </c>
      <c r="E241" s="53" t="s">
        <v>189</v>
      </c>
      <c r="F241" s="53" t="s">
        <v>1</v>
      </c>
      <c r="G241" s="54">
        <f>SUM(G242,G244,G243)</f>
        <v>1437.8999999999999</v>
      </c>
      <c r="H241" s="10" t="e">
        <f>SUM(#REF!)</f>
        <v>#REF!</v>
      </c>
      <c r="I241" s="54">
        <f>SUM(I242,I244,I243)</f>
        <v>0</v>
      </c>
    </row>
    <row r="242" spans="1:9" s="5" customFormat="1" ht="108.75" customHeight="1">
      <c r="A242" s="96" t="s">
        <v>132</v>
      </c>
      <c r="B242" s="122"/>
      <c r="C242" s="51" t="s">
        <v>36</v>
      </c>
      <c r="D242" s="51" t="s">
        <v>32</v>
      </c>
      <c r="E242" s="51" t="s">
        <v>189</v>
      </c>
      <c r="F242" s="51" t="s">
        <v>62</v>
      </c>
      <c r="G242" s="104">
        <v>1245.3</v>
      </c>
      <c r="H242" s="10" t="e">
        <f>SUM(#REF!)</f>
        <v>#REF!</v>
      </c>
      <c r="I242" s="104"/>
    </row>
    <row r="243" spans="1:9" s="5" customFormat="1" ht="35.25" customHeight="1">
      <c r="A243" s="121" t="s">
        <v>66</v>
      </c>
      <c r="B243" s="127"/>
      <c r="C243" s="128" t="s">
        <v>36</v>
      </c>
      <c r="D243" s="128" t="s">
        <v>32</v>
      </c>
      <c r="E243" s="128" t="s">
        <v>189</v>
      </c>
      <c r="F243" s="128" t="s">
        <v>65</v>
      </c>
      <c r="G243" s="129">
        <v>187.6</v>
      </c>
      <c r="H243" s="10" t="e">
        <f>SUM(#REF!)</f>
        <v>#REF!</v>
      </c>
      <c r="I243" s="129"/>
    </row>
    <row r="244" spans="1:9" s="5" customFormat="1" ht="35.25" customHeight="1">
      <c r="A244" s="121" t="s">
        <v>98</v>
      </c>
      <c r="B244" s="127"/>
      <c r="C244" s="62" t="s">
        <v>36</v>
      </c>
      <c r="D244" s="62" t="s">
        <v>32</v>
      </c>
      <c r="E244" s="62" t="s">
        <v>189</v>
      </c>
      <c r="F244" s="62" t="s">
        <v>97</v>
      </c>
      <c r="G244" s="98">
        <v>5</v>
      </c>
      <c r="H244" s="10" t="e">
        <f>SUM(#REF!)</f>
        <v>#REF!</v>
      </c>
      <c r="I244" s="98"/>
    </row>
    <row r="245" spans="1:9" s="1" customFormat="1" ht="46.5" customHeight="1">
      <c r="A245" s="94" t="s">
        <v>110</v>
      </c>
      <c r="B245" s="136"/>
      <c r="C245" s="52" t="s">
        <v>36</v>
      </c>
      <c r="D245" s="52" t="s">
        <v>32</v>
      </c>
      <c r="E245" s="105" t="s">
        <v>180</v>
      </c>
      <c r="F245" s="52" t="s">
        <v>1</v>
      </c>
      <c r="G245" s="63">
        <f>SUM(G246)</f>
        <v>3</v>
      </c>
      <c r="H245" s="10">
        <f>SUM(H246)</f>
        <v>0</v>
      </c>
      <c r="I245" s="63">
        <f>SUM(I246)</f>
        <v>0</v>
      </c>
    </row>
    <row r="246" spans="1:9" s="1" customFormat="1" ht="39" customHeight="1">
      <c r="A246" s="96" t="s">
        <v>98</v>
      </c>
      <c r="B246" s="137"/>
      <c r="C246" s="51" t="s">
        <v>36</v>
      </c>
      <c r="D246" s="51" t="s">
        <v>32</v>
      </c>
      <c r="E246" s="138" t="s">
        <v>188</v>
      </c>
      <c r="F246" s="51" t="s">
        <v>97</v>
      </c>
      <c r="G246" s="104">
        <v>3</v>
      </c>
      <c r="H246" s="8"/>
      <c r="I246" s="104"/>
    </row>
    <row r="247" spans="1:9" s="19" customFormat="1" ht="67.5" customHeight="1">
      <c r="A247" s="41" t="s">
        <v>118</v>
      </c>
      <c r="B247" s="123"/>
      <c r="C247" s="53" t="s">
        <v>36</v>
      </c>
      <c r="D247" s="53" t="s">
        <v>32</v>
      </c>
      <c r="E247" s="53" t="s">
        <v>143</v>
      </c>
      <c r="F247" s="53" t="s">
        <v>1</v>
      </c>
      <c r="G247" s="54">
        <f>SUM(G248,G252)</f>
        <v>0</v>
      </c>
      <c r="H247" s="54" t="e">
        <f>SUM(H248,H252)</f>
        <v>#REF!</v>
      </c>
      <c r="I247" s="54">
        <f>SUM(I248,I252)</f>
        <v>1360.3999999999999</v>
      </c>
    </row>
    <row r="248" spans="1:9" s="5" customFormat="1" ht="66.75" customHeight="1">
      <c r="A248" s="94" t="s">
        <v>87</v>
      </c>
      <c r="B248" s="122"/>
      <c r="C248" s="53" t="s">
        <v>36</v>
      </c>
      <c r="D248" s="53" t="s">
        <v>32</v>
      </c>
      <c r="E248" s="53" t="s">
        <v>182</v>
      </c>
      <c r="F248" s="53" t="s">
        <v>1</v>
      </c>
      <c r="G248" s="54">
        <f>SUM(G249,G251,G250)</f>
        <v>0</v>
      </c>
      <c r="H248" s="10" t="e">
        <f>SUM(#REF!)</f>
        <v>#REF!</v>
      </c>
      <c r="I248" s="54">
        <f>SUM(I249,I251,I250)</f>
        <v>1357.3999999999999</v>
      </c>
    </row>
    <row r="249" spans="1:9" s="5" customFormat="1" ht="108.75" customHeight="1">
      <c r="A249" s="96" t="s">
        <v>132</v>
      </c>
      <c r="B249" s="122"/>
      <c r="C249" s="51" t="s">
        <v>36</v>
      </c>
      <c r="D249" s="51" t="s">
        <v>32</v>
      </c>
      <c r="E249" s="51" t="s">
        <v>182</v>
      </c>
      <c r="F249" s="51" t="s">
        <v>62</v>
      </c>
      <c r="G249" s="104"/>
      <c r="H249" s="10" t="e">
        <f>SUM(#REF!)</f>
        <v>#REF!</v>
      </c>
      <c r="I249" s="104">
        <v>1245.3</v>
      </c>
    </row>
    <row r="250" spans="1:9" s="5" customFormat="1" ht="35.25" customHeight="1">
      <c r="A250" s="121" t="s">
        <v>66</v>
      </c>
      <c r="B250" s="127"/>
      <c r="C250" s="128" t="s">
        <v>36</v>
      </c>
      <c r="D250" s="128" t="s">
        <v>32</v>
      </c>
      <c r="E250" s="128" t="s">
        <v>182</v>
      </c>
      <c r="F250" s="128" t="s">
        <v>65</v>
      </c>
      <c r="G250" s="129"/>
      <c r="H250" s="10" t="e">
        <f>SUM(#REF!)</f>
        <v>#REF!</v>
      </c>
      <c r="I250" s="129">
        <v>107.1</v>
      </c>
    </row>
    <row r="251" spans="1:9" s="5" customFormat="1" ht="35.25" customHeight="1">
      <c r="A251" s="121" t="s">
        <v>98</v>
      </c>
      <c r="B251" s="127"/>
      <c r="C251" s="62" t="s">
        <v>36</v>
      </c>
      <c r="D251" s="62" t="s">
        <v>32</v>
      </c>
      <c r="E251" s="62" t="s">
        <v>182</v>
      </c>
      <c r="F251" s="62" t="s">
        <v>97</v>
      </c>
      <c r="G251" s="98"/>
      <c r="H251" s="10" t="e">
        <f>SUM(#REF!)</f>
        <v>#REF!</v>
      </c>
      <c r="I251" s="98">
        <v>5</v>
      </c>
    </row>
    <row r="252" spans="1:9" s="1" customFormat="1" ht="46.5" customHeight="1">
      <c r="A252" s="94" t="s">
        <v>110</v>
      </c>
      <c r="B252" s="136"/>
      <c r="C252" s="52" t="s">
        <v>36</v>
      </c>
      <c r="D252" s="52" t="s">
        <v>32</v>
      </c>
      <c r="E252" s="105" t="s">
        <v>148</v>
      </c>
      <c r="F252" s="52" t="s">
        <v>1</v>
      </c>
      <c r="G252" s="63">
        <f>SUM(G253)</f>
        <v>0</v>
      </c>
      <c r="H252" s="10">
        <f>SUM(H253)</f>
        <v>0</v>
      </c>
      <c r="I252" s="63">
        <f>SUM(I253)</f>
        <v>3</v>
      </c>
    </row>
    <row r="253" spans="1:9" s="1" customFormat="1" ht="39" customHeight="1" thickBot="1">
      <c r="A253" s="96" t="s">
        <v>98</v>
      </c>
      <c r="B253" s="137"/>
      <c r="C253" s="51" t="s">
        <v>36</v>
      </c>
      <c r="D253" s="51" t="s">
        <v>32</v>
      </c>
      <c r="E253" s="138" t="s">
        <v>226</v>
      </c>
      <c r="F253" s="51" t="s">
        <v>97</v>
      </c>
      <c r="G253" s="104"/>
      <c r="H253" s="8"/>
      <c r="I253" s="104">
        <v>3</v>
      </c>
    </row>
    <row r="254" spans="1:9" s="5" customFormat="1" ht="32.25" customHeight="1" thickBot="1">
      <c r="A254" s="46" t="s">
        <v>7</v>
      </c>
      <c r="B254" s="66"/>
      <c r="C254" s="48" t="s">
        <v>36</v>
      </c>
      <c r="D254" s="49" t="s">
        <v>4</v>
      </c>
      <c r="E254" s="48" t="s">
        <v>136</v>
      </c>
      <c r="F254" s="48" t="s">
        <v>1</v>
      </c>
      <c r="G254" s="65">
        <f>SUM(G200,G239)</f>
        <v>9505.1</v>
      </c>
      <c r="H254" s="18" t="e">
        <f>SUM(H200,H239)</f>
        <v>#REF!</v>
      </c>
      <c r="I254" s="65">
        <f>SUM(I200,I239)</f>
        <v>8308.9</v>
      </c>
    </row>
    <row r="255" spans="1:9" s="5" customFormat="1" ht="37.5" customHeight="1">
      <c r="A255" s="41" t="s">
        <v>13</v>
      </c>
      <c r="B255" s="145"/>
      <c r="C255" s="93" t="s">
        <v>10</v>
      </c>
      <c r="D255" s="52"/>
      <c r="E255" s="52"/>
      <c r="F255" s="52"/>
      <c r="G255" s="63">
        <f>SUM(G256,G260,G272,)</f>
        <v>26129.300000000003</v>
      </c>
      <c r="I255" s="63">
        <f>SUM(I256,I260,I272,)</f>
        <v>24213.100000000002</v>
      </c>
    </row>
    <row r="256" spans="1:9" s="5" customFormat="1" ht="30" customHeight="1">
      <c r="A256" s="94" t="s">
        <v>0</v>
      </c>
      <c r="B256" s="122"/>
      <c r="C256" s="53" t="s">
        <v>10</v>
      </c>
      <c r="D256" s="101" t="s">
        <v>30</v>
      </c>
      <c r="E256" s="101" t="s">
        <v>136</v>
      </c>
      <c r="F256" s="101" t="s">
        <v>1</v>
      </c>
      <c r="G256" s="54">
        <f>SUM(G257)</f>
        <v>1110</v>
      </c>
      <c r="H256" s="8"/>
      <c r="I256" s="54">
        <f>SUM(I257)</f>
        <v>1110</v>
      </c>
    </row>
    <row r="257" spans="1:9" s="5" customFormat="1" ht="33" customHeight="1">
      <c r="A257" s="41" t="s">
        <v>118</v>
      </c>
      <c r="B257" s="112"/>
      <c r="C257" s="93" t="s">
        <v>10</v>
      </c>
      <c r="D257" s="52" t="s">
        <v>30</v>
      </c>
      <c r="E257" s="105" t="s">
        <v>143</v>
      </c>
      <c r="F257" s="52" t="s">
        <v>1</v>
      </c>
      <c r="G257" s="54">
        <f>SUM(G258)</f>
        <v>1110</v>
      </c>
      <c r="H257" s="9">
        <f>SUM(H258)</f>
        <v>0</v>
      </c>
      <c r="I257" s="54">
        <f>SUM(I258)</f>
        <v>1110</v>
      </c>
    </row>
    <row r="258" spans="1:9" s="19" customFormat="1" ht="33.75" customHeight="1">
      <c r="A258" s="94" t="s">
        <v>92</v>
      </c>
      <c r="B258" s="139"/>
      <c r="C258" s="93" t="s">
        <v>10</v>
      </c>
      <c r="D258" s="52" t="s">
        <v>30</v>
      </c>
      <c r="E258" s="105" t="s">
        <v>190</v>
      </c>
      <c r="F258" s="52" t="s">
        <v>1</v>
      </c>
      <c r="G258" s="54">
        <f>SUM(G259)</f>
        <v>1110</v>
      </c>
      <c r="H258" s="15">
        <f>SUM(H259)</f>
        <v>0</v>
      </c>
      <c r="I258" s="54">
        <f>SUM(I259)</f>
        <v>1110</v>
      </c>
    </row>
    <row r="259" spans="1:9" s="5" customFormat="1" ht="34.5" customHeight="1">
      <c r="A259" s="96" t="s">
        <v>106</v>
      </c>
      <c r="B259" s="112"/>
      <c r="C259" s="97" t="s">
        <v>10</v>
      </c>
      <c r="D259" s="62" t="s">
        <v>30</v>
      </c>
      <c r="E259" s="146" t="s">
        <v>190</v>
      </c>
      <c r="F259" s="62" t="s">
        <v>102</v>
      </c>
      <c r="G259" s="98">
        <v>1110</v>
      </c>
      <c r="H259" s="8"/>
      <c r="I259" s="98">
        <v>1110</v>
      </c>
    </row>
    <row r="260" spans="1:9" s="5" customFormat="1" ht="36" customHeight="1">
      <c r="A260" s="94" t="s">
        <v>43</v>
      </c>
      <c r="B260" s="112"/>
      <c r="C260" s="93" t="s">
        <v>10</v>
      </c>
      <c r="D260" s="52" t="s">
        <v>31</v>
      </c>
      <c r="E260" s="52" t="s">
        <v>136</v>
      </c>
      <c r="F260" s="52" t="s">
        <v>1</v>
      </c>
      <c r="G260" s="63">
        <f>SUM(G261)</f>
        <v>16705.4</v>
      </c>
      <c r="H260" s="63" t="e">
        <f>SUM(H261)</f>
        <v>#REF!</v>
      </c>
      <c r="I260" s="63">
        <f>SUM(I261)</f>
        <v>14789.200000000003</v>
      </c>
    </row>
    <row r="261" spans="1:9" s="5" customFormat="1" ht="53.25" customHeight="1">
      <c r="A261" s="41" t="s">
        <v>118</v>
      </c>
      <c r="B261" s="112"/>
      <c r="C261" s="93" t="s">
        <v>10</v>
      </c>
      <c r="D261" s="52" t="s">
        <v>31</v>
      </c>
      <c r="E261" s="105" t="s">
        <v>143</v>
      </c>
      <c r="F261" s="52" t="s">
        <v>1</v>
      </c>
      <c r="G261" s="54">
        <f>SUM(G266,G268,G262,G264)</f>
        <v>16705.4</v>
      </c>
      <c r="H261" s="54" t="e">
        <f>SUM(H266,H268,H262,H264)</f>
        <v>#REF!</v>
      </c>
      <c r="I261" s="54">
        <f>SUM(I266,I268,I262,I264)</f>
        <v>14789.200000000003</v>
      </c>
    </row>
    <row r="262" spans="1:9" s="33" customFormat="1" ht="51.75" customHeight="1">
      <c r="A262" s="94" t="s">
        <v>91</v>
      </c>
      <c r="B262" s="139" t="s">
        <v>61</v>
      </c>
      <c r="C262" s="93" t="s">
        <v>10</v>
      </c>
      <c r="D262" s="52" t="s">
        <v>31</v>
      </c>
      <c r="E262" s="52" t="s">
        <v>191</v>
      </c>
      <c r="F262" s="52" t="s">
        <v>1</v>
      </c>
      <c r="G262" s="63">
        <f>SUM(G263)</f>
        <v>62.6</v>
      </c>
      <c r="H262" s="32" t="e">
        <f>SUM(H117)</f>
        <v>#REF!</v>
      </c>
      <c r="I262" s="63">
        <f>SUM(I263)</f>
        <v>62.6</v>
      </c>
    </row>
    <row r="263" spans="1:9" s="35" customFormat="1" ht="43.5" customHeight="1">
      <c r="A263" s="121" t="s">
        <v>106</v>
      </c>
      <c r="B263" s="147" t="s">
        <v>61</v>
      </c>
      <c r="C263" s="143" t="s">
        <v>10</v>
      </c>
      <c r="D263" s="148" t="s">
        <v>31</v>
      </c>
      <c r="E263" s="148" t="s">
        <v>191</v>
      </c>
      <c r="F263" s="148" t="s">
        <v>102</v>
      </c>
      <c r="G263" s="149">
        <v>62.6</v>
      </c>
      <c r="H263" s="38" t="e">
        <f>SUM(H127)</f>
        <v>#REF!</v>
      </c>
      <c r="I263" s="149">
        <v>62.6</v>
      </c>
    </row>
    <row r="264" spans="1:9" s="19" customFormat="1" ht="111.75" customHeight="1">
      <c r="A264" s="94" t="s">
        <v>89</v>
      </c>
      <c r="B264" s="139" t="s">
        <v>61</v>
      </c>
      <c r="C264" s="93" t="s">
        <v>10</v>
      </c>
      <c r="D264" s="52" t="s">
        <v>31</v>
      </c>
      <c r="E264" s="52" t="s">
        <v>196</v>
      </c>
      <c r="F264" s="52" t="s">
        <v>1</v>
      </c>
      <c r="G264" s="63">
        <f>SUM(G265)</f>
        <v>3361.1</v>
      </c>
      <c r="H264" s="24">
        <f>SUM(H265)</f>
        <v>376624</v>
      </c>
      <c r="I264" s="63">
        <f>SUM(I265)</f>
        <v>3361.1</v>
      </c>
    </row>
    <row r="265" spans="1:9" s="22" customFormat="1" ht="27.75" customHeight="1">
      <c r="A265" s="96" t="s">
        <v>134</v>
      </c>
      <c r="B265" s="112" t="s">
        <v>61</v>
      </c>
      <c r="C265" s="97" t="s">
        <v>10</v>
      </c>
      <c r="D265" s="62" t="s">
        <v>31</v>
      </c>
      <c r="E265" s="62" t="s">
        <v>196</v>
      </c>
      <c r="F265" s="62" t="s">
        <v>102</v>
      </c>
      <c r="G265" s="150">
        <v>3361.1</v>
      </c>
      <c r="H265" s="23">
        <v>376624</v>
      </c>
      <c r="I265" s="150">
        <v>3361.1</v>
      </c>
    </row>
    <row r="266" spans="1:9" s="19" customFormat="1" ht="105.75" customHeight="1">
      <c r="A266" s="94" t="s">
        <v>90</v>
      </c>
      <c r="B266" s="139"/>
      <c r="C266" s="93" t="s">
        <v>10</v>
      </c>
      <c r="D266" s="52" t="s">
        <v>31</v>
      </c>
      <c r="E266" s="52" t="s">
        <v>197</v>
      </c>
      <c r="F266" s="52" t="s">
        <v>1</v>
      </c>
      <c r="G266" s="63">
        <f>SUM(G267)</f>
        <v>91.6</v>
      </c>
      <c r="H266" s="15" t="e">
        <f>SUM(#REF!,#REF!,#REF!)</f>
        <v>#REF!</v>
      </c>
      <c r="I266" s="63">
        <f>SUM(I267)</f>
        <v>91.6</v>
      </c>
    </row>
    <row r="267" spans="1:9" s="14" customFormat="1" ht="35.25" customHeight="1">
      <c r="A267" s="96" t="s">
        <v>135</v>
      </c>
      <c r="B267" s="112"/>
      <c r="C267" s="97" t="s">
        <v>10</v>
      </c>
      <c r="D267" s="62" t="s">
        <v>31</v>
      </c>
      <c r="E267" s="62" t="s">
        <v>197</v>
      </c>
      <c r="F267" s="62" t="s">
        <v>102</v>
      </c>
      <c r="G267" s="98">
        <v>91.6</v>
      </c>
      <c r="H267" s="9" t="e">
        <f>SUM(#REF!)</f>
        <v>#REF!</v>
      </c>
      <c r="I267" s="98">
        <v>91.6</v>
      </c>
    </row>
    <row r="268" spans="1:9" s="33" customFormat="1" ht="51.75" customHeight="1">
      <c r="A268" s="94" t="s">
        <v>93</v>
      </c>
      <c r="B268" s="139" t="s">
        <v>61</v>
      </c>
      <c r="C268" s="93" t="s">
        <v>10</v>
      </c>
      <c r="D268" s="52" t="s">
        <v>31</v>
      </c>
      <c r="E268" s="52" t="s">
        <v>198</v>
      </c>
      <c r="F268" s="52" t="s">
        <v>1</v>
      </c>
      <c r="G268" s="63">
        <f>SUM(G269,G270,G271)</f>
        <v>13190.1</v>
      </c>
      <c r="H268" s="32" t="e">
        <f>SUM(H270)</f>
        <v>#REF!</v>
      </c>
      <c r="I268" s="63">
        <f>SUM(I269,I270,I271)</f>
        <v>11273.900000000001</v>
      </c>
    </row>
    <row r="269" spans="1:9" s="35" customFormat="1" ht="84" customHeight="1">
      <c r="A269" s="96" t="s">
        <v>132</v>
      </c>
      <c r="B269" s="112" t="s">
        <v>61</v>
      </c>
      <c r="C269" s="97" t="s">
        <v>10</v>
      </c>
      <c r="D269" s="62" t="s">
        <v>31</v>
      </c>
      <c r="E269" s="62" t="s">
        <v>198</v>
      </c>
      <c r="F269" s="62" t="s">
        <v>62</v>
      </c>
      <c r="G269" s="98">
        <v>892.2</v>
      </c>
      <c r="H269" s="34" t="e">
        <f>SUM(#REF!)</f>
        <v>#REF!</v>
      </c>
      <c r="I269" s="98">
        <v>892.2</v>
      </c>
    </row>
    <row r="270" spans="1:9" s="35" customFormat="1" ht="37.5" customHeight="1">
      <c r="A270" s="96" t="s">
        <v>66</v>
      </c>
      <c r="B270" s="112" t="s">
        <v>61</v>
      </c>
      <c r="C270" s="97" t="s">
        <v>10</v>
      </c>
      <c r="D270" s="62" t="s">
        <v>31</v>
      </c>
      <c r="E270" s="62" t="s">
        <v>198</v>
      </c>
      <c r="F270" s="62" t="s">
        <v>65</v>
      </c>
      <c r="G270" s="98">
        <v>435.9</v>
      </c>
      <c r="H270" s="34" t="e">
        <f>SUM(#REF!)</f>
        <v>#REF!</v>
      </c>
      <c r="I270" s="98">
        <v>410.5</v>
      </c>
    </row>
    <row r="271" spans="1:9" s="35" customFormat="1" ht="30" customHeight="1">
      <c r="A271" s="121" t="s">
        <v>43</v>
      </c>
      <c r="B271" s="147" t="s">
        <v>61</v>
      </c>
      <c r="C271" s="143" t="s">
        <v>10</v>
      </c>
      <c r="D271" s="148" t="s">
        <v>31</v>
      </c>
      <c r="E271" s="148" t="s">
        <v>198</v>
      </c>
      <c r="F271" s="148" t="s">
        <v>102</v>
      </c>
      <c r="G271" s="149">
        <v>11862</v>
      </c>
      <c r="H271" s="34" t="e">
        <f>SUM(H116)</f>
        <v>#REF!</v>
      </c>
      <c r="I271" s="149">
        <v>9971.2</v>
      </c>
    </row>
    <row r="272" spans="1:9" ht="23.25" customHeight="1">
      <c r="A272" s="94" t="s">
        <v>39</v>
      </c>
      <c r="B272" s="112"/>
      <c r="C272" s="93" t="s">
        <v>10</v>
      </c>
      <c r="D272" s="52" t="s">
        <v>32</v>
      </c>
      <c r="E272" s="52" t="s">
        <v>136</v>
      </c>
      <c r="F272" s="52" t="s">
        <v>1</v>
      </c>
      <c r="G272" s="63">
        <f>SUM(G273)</f>
        <v>8313.9</v>
      </c>
      <c r="H272" s="15" t="e">
        <f>SUM(H275)</f>
        <v>#REF!</v>
      </c>
      <c r="I272" s="63">
        <f>SUM(I273)</f>
        <v>8313.9</v>
      </c>
    </row>
    <row r="273" spans="1:9" s="21" customFormat="1" ht="48.75" customHeight="1">
      <c r="A273" s="151" t="s">
        <v>118</v>
      </c>
      <c r="B273" s="135"/>
      <c r="C273" s="53" t="s">
        <v>10</v>
      </c>
      <c r="D273" s="53" t="s">
        <v>32</v>
      </c>
      <c r="E273" s="131" t="s">
        <v>143</v>
      </c>
      <c r="F273" s="53" t="s">
        <v>1</v>
      </c>
      <c r="G273" s="54">
        <f>SUM(G276,G274,G278)</f>
        <v>8313.9</v>
      </c>
      <c r="H273" s="20"/>
      <c r="I273" s="54">
        <f>SUM(I276,I274,I278)</f>
        <v>8313.9</v>
      </c>
    </row>
    <row r="274" spans="1:9" s="5" customFormat="1" ht="105" customHeight="1">
      <c r="A274" s="94" t="s">
        <v>94</v>
      </c>
      <c r="B274" s="102"/>
      <c r="C274" s="93" t="s">
        <v>10</v>
      </c>
      <c r="D274" s="52" t="s">
        <v>32</v>
      </c>
      <c r="E274" s="105" t="s">
        <v>199</v>
      </c>
      <c r="F274" s="52" t="s">
        <v>1</v>
      </c>
      <c r="G274" s="63">
        <f>SUM(G275)</f>
        <v>1058.8</v>
      </c>
      <c r="H274" s="8"/>
      <c r="I274" s="63">
        <f>SUM(I275)</f>
        <v>1058.8</v>
      </c>
    </row>
    <row r="275" spans="1:9" s="13" customFormat="1" ht="27" customHeight="1">
      <c r="A275" s="96" t="s">
        <v>135</v>
      </c>
      <c r="B275" s="152"/>
      <c r="C275" s="97" t="s">
        <v>10</v>
      </c>
      <c r="D275" s="62" t="s">
        <v>32</v>
      </c>
      <c r="E275" s="62" t="s">
        <v>199</v>
      </c>
      <c r="F275" s="62" t="s">
        <v>102</v>
      </c>
      <c r="G275" s="98">
        <v>1058.8</v>
      </c>
      <c r="H275" s="11" t="e">
        <f>SUM(H276,H278)</f>
        <v>#REF!</v>
      </c>
      <c r="I275" s="98">
        <v>1058.8</v>
      </c>
    </row>
    <row r="276" spans="1:9" s="19" customFormat="1" ht="38.25" customHeight="1">
      <c r="A276" s="94" t="s">
        <v>99</v>
      </c>
      <c r="B276" s="102"/>
      <c r="C276" s="93" t="s">
        <v>10</v>
      </c>
      <c r="D276" s="52" t="s">
        <v>32</v>
      </c>
      <c r="E276" s="105" t="s">
        <v>200</v>
      </c>
      <c r="F276" s="52" t="s">
        <v>1</v>
      </c>
      <c r="G276" s="63">
        <f>SUM(G277)</f>
        <v>2914.1</v>
      </c>
      <c r="H276" s="15">
        <f>SUM(H277)</f>
        <v>0</v>
      </c>
      <c r="I276" s="63">
        <f>SUM(I277)</f>
        <v>2914.1</v>
      </c>
    </row>
    <row r="277" spans="1:9" s="5" customFormat="1" ht="30.75" customHeight="1">
      <c r="A277" s="96" t="s">
        <v>135</v>
      </c>
      <c r="B277" s="103"/>
      <c r="C277" s="97" t="s">
        <v>10</v>
      </c>
      <c r="D277" s="62" t="s">
        <v>32</v>
      </c>
      <c r="E277" s="146" t="s">
        <v>200</v>
      </c>
      <c r="F277" s="62" t="s">
        <v>102</v>
      </c>
      <c r="G277" s="98">
        <v>2914.1</v>
      </c>
      <c r="H277" s="8"/>
      <c r="I277" s="98">
        <v>2914.1</v>
      </c>
    </row>
    <row r="278" spans="1:9" s="19" customFormat="1" ht="91.5" customHeight="1">
      <c r="A278" s="94" t="s">
        <v>95</v>
      </c>
      <c r="B278" s="139"/>
      <c r="C278" s="93" t="s">
        <v>10</v>
      </c>
      <c r="D278" s="52" t="s">
        <v>32</v>
      </c>
      <c r="E278" s="105" t="s">
        <v>201</v>
      </c>
      <c r="F278" s="52" t="s">
        <v>1</v>
      </c>
      <c r="G278" s="63">
        <f>SUM(,G279)</f>
        <v>4341</v>
      </c>
      <c r="H278" s="15" t="e">
        <f>SUM(#REF!,#REF!,#REF!)</f>
        <v>#REF!</v>
      </c>
      <c r="I278" s="63">
        <f>SUM(,I279)</f>
        <v>4341</v>
      </c>
    </row>
    <row r="279" spans="1:9" ht="30.75" customHeight="1" thickBot="1">
      <c r="A279" s="121" t="s">
        <v>66</v>
      </c>
      <c r="B279" s="147"/>
      <c r="C279" s="143" t="s">
        <v>10</v>
      </c>
      <c r="D279" s="148" t="s">
        <v>32</v>
      </c>
      <c r="E279" s="153" t="s">
        <v>201</v>
      </c>
      <c r="F279" s="148" t="s">
        <v>65</v>
      </c>
      <c r="G279" s="149">
        <v>4341</v>
      </c>
      <c r="H279" s="9" t="e">
        <f>SUM(#REF!,#REF!)</f>
        <v>#REF!</v>
      </c>
      <c r="I279" s="149">
        <v>4341</v>
      </c>
    </row>
    <row r="280" spans="1:9" s="37" customFormat="1" ht="27" customHeight="1" thickBot="1">
      <c r="A280" s="46" t="s">
        <v>29</v>
      </c>
      <c r="B280" s="49"/>
      <c r="C280" s="49" t="s">
        <v>10</v>
      </c>
      <c r="D280" s="49" t="s">
        <v>4</v>
      </c>
      <c r="E280" s="49" t="s">
        <v>136</v>
      </c>
      <c r="F280" s="49" t="s">
        <v>1</v>
      </c>
      <c r="G280" s="61">
        <f>SUM(G255)</f>
        <v>26129.300000000003</v>
      </c>
      <c r="H280" s="39"/>
      <c r="I280" s="61">
        <f>SUM(I255)</f>
        <v>24213.100000000002</v>
      </c>
    </row>
    <row r="281" spans="1:9" s="5" customFormat="1" ht="33" customHeight="1" thickBot="1">
      <c r="A281" s="46" t="s">
        <v>25</v>
      </c>
      <c r="B281" s="154"/>
      <c r="C281" s="48" t="s">
        <v>11</v>
      </c>
      <c r="D281" s="49" t="s">
        <v>4</v>
      </c>
      <c r="E281" s="155"/>
      <c r="F281" s="155"/>
      <c r="G281" s="61">
        <f>SUM(G282)</f>
        <v>600</v>
      </c>
      <c r="I281" s="61">
        <f>SUM(I282)</f>
        <v>400</v>
      </c>
    </row>
    <row r="282" spans="1:9" s="5" customFormat="1" ht="30" customHeight="1" thickBot="1">
      <c r="A282" s="151" t="s">
        <v>57</v>
      </c>
      <c r="B282" s="122"/>
      <c r="C282" s="53" t="s">
        <v>11</v>
      </c>
      <c r="D282" s="53" t="s">
        <v>30</v>
      </c>
      <c r="E282" s="101" t="s">
        <v>136</v>
      </c>
      <c r="F282" s="101" t="s">
        <v>1</v>
      </c>
      <c r="G282" s="61">
        <f>SUM(G289,G286,G283,G293)</f>
        <v>600</v>
      </c>
      <c r="H282" s="61" t="e">
        <f>SUM(H289,H286,H283,H293)</f>
        <v>#REF!</v>
      </c>
      <c r="I282" s="61">
        <f>SUM(I289,I286,I283,I293)</f>
        <v>400</v>
      </c>
    </row>
    <row r="283" spans="1:9" s="5" customFormat="1" ht="105" customHeight="1" thickBot="1">
      <c r="A283" s="94" t="s">
        <v>113</v>
      </c>
      <c r="B283" s="122"/>
      <c r="C283" s="93" t="s">
        <v>11</v>
      </c>
      <c r="D283" s="53" t="s">
        <v>30</v>
      </c>
      <c r="E283" s="101" t="s">
        <v>175</v>
      </c>
      <c r="F283" s="101" t="s">
        <v>1</v>
      </c>
      <c r="G283" s="61">
        <f>SUM(G284)</f>
        <v>60</v>
      </c>
      <c r="H283" s="12" t="e">
        <f>SUM(H284)</f>
        <v>#REF!</v>
      </c>
      <c r="I283" s="61">
        <f>SUM(I284)</f>
        <v>0</v>
      </c>
    </row>
    <row r="284" spans="1:9" s="5" customFormat="1" ht="36" customHeight="1" thickBot="1">
      <c r="A284" s="94" t="s">
        <v>59</v>
      </c>
      <c r="B284" s="123"/>
      <c r="C284" s="93" t="s">
        <v>11</v>
      </c>
      <c r="D284" s="53" t="s">
        <v>30</v>
      </c>
      <c r="E284" s="101" t="s">
        <v>202</v>
      </c>
      <c r="F284" s="101" t="s">
        <v>1</v>
      </c>
      <c r="G284" s="61">
        <f>SUM(G285)</f>
        <v>60</v>
      </c>
      <c r="H284" s="12" t="e">
        <f>SUM(#REF!)</f>
        <v>#REF!</v>
      </c>
      <c r="I284" s="61">
        <f>SUM(I285)</f>
        <v>0</v>
      </c>
    </row>
    <row r="285" spans="1:9" s="5" customFormat="1" ht="35.25" customHeight="1" thickBot="1">
      <c r="A285" s="121" t="s">
        <v>66</v>
      </c>
      <c r="B285" s="127"/>
      <c r="C285" s="143" t="s">
        <v>11</v>
      </c>
      <c r="D285" s="128" t="s">
        <v>30</v>
      </c>
      <c r="E285" s="156" t="s">
        <v>202</v>
      </c>
      <c r="F285" s="156" t="s">
        <v>65</v>
      </c>
      <c r="G285" s="129">
        <v>60</v>
      </c>
      <c r="H285" s="8"/>
      <c r="I285" s="129"/>
    </row>
    <row r="286" spans="1:9" s="5" customFormat="1" ht="58.5" customHeight="1" thickBot="1">
      <c r="A286" s="94" t="s">
        <v>114</v>
      </c>
      <c r="B286" s="122"/>
      <c r="C286" s="52" t="s">
        <v>11</v>
      </c>
      <c r="D286" s="52" t="s">
        <v>30</v>
      </c>
      <c r="E286" s="52" t="s">
        <v>176</v>
      </c>
      <c r="F286" s="52" t="s">
        <v>1</v>
      </c>
      <c r="G286" s="61">
        <f>SUM(G287)</f>
        <v>30</v>
      </c>
      <c r="H286" s="12" t="e">
        <f>SUM(H287)</f>
        <v>#REF!</v>
      </c>
      <c r="I286" s="61">
        <f>SUM(I287)</f>
        <v>0</v>
      </c>
    </row>
    <row r="287" spans="1:9" s="5" customFormat="1" ht="36" customHeight="1" thickBot="1">
      <c r="A287" s="94" t="s">
        <v>59</v>
      </c>
      <c r="B287" s="123"/>
      <c r="C287" s="93" t="s">
        <v>11</v>
      </c>
      <c r="D287" s="53" t="s">
        <v>30</v>
      </c>
      <c r="E287" s="101" t="s">
        <v>203</v>
      </c>
      <c r="F287" s="101" t="s">
        <v>1</v>
      </c>
      <c r="G287" s="61">
        <f>SUM(G288)</f>
        <v>30</v>
      </c>
      <c r="H287" s="12" t="e">
        <f>SUM(#REF!)</f>
        <v>#REF!</v>
      </c>
      <c r="I287" s="61">
        <f>SUM(I288)</f>
        <v>0</v>
      </c>
    </row>
    <row r="288" spans="1:9" s="5" customFormat="1" ht="35.25" customHeight="1" thickBot="1">
      <c r="A288" s="121" t="s">
        <v>66</v>
      </c>
      <c r="B288" s="127"/>
      <c r="C288" s="143" t="s">
        <v>11</v>
      </c>
      <c r="D288" s="128" t="s">
        <v>30</v>
      </c>
      <c r="E288" s="156" t="s">
        <v>203</v>
      </c>
      <c r="F288" s="156" t="s">
        <v>65</v>
      </c>
      <c r="G288" s="129">
        <v>30</v>
      </c>
      <c r="H288" s="8"/>
      <c r="I288" s="129"/>
    </row>
    <row r="289" spans="1:9" s="5" customFormat="1" ht="75" customHeight="1" thickBot="1">
      <c r="A289" s="41" t="s">
        <v>118</v>
      </c>
      <c r="B289" s="122"/>
      <c r="C289" s="93" t="s">
        <v>11</v>
      </c>
      <c r="D289" s="52" t="s">
        <v>30</v>
      </c>
      <c r="E289" s="52" t="s">
        <v>204</v>
      </c>
      <c r="F289" s="52" t="s">
        <v>1</v>
      </c>
      <c r="G289" s="61">
        <f>SUM(G290)</f>
        <v>510</v>
      </c>
      <c r="H289" s="12" t="e">
        <f>SUM(#REF!)</f>
        <v>#REF!</v>
      </c>
      <c r="I289" s="61">
        <f>SUM(I290)</f>
        <v>0</v>
      </c>
    </row>
    <row r="290" spans="1:9" s="5" customFormat="1" ht="50.25" customHeight="1" thickBot="1">
      <c r="A290" s="94" t="s">
        <v>59</v>
      </c>
      <c r="B290" s="123"/>
      <c r="C290" s="93" t="s">
        <v>11</v>
      </c>
      <c r="D290" s="53" t="s">
        <v>30</v>
      </c>
      <c r="E290" s="101" t="s">
        <v>205</v>
      </c>
      <c r="F290" s="101" t="s">
        <v>1</v>
      </c>
      <c r="G290" s="61">
        <f>SUM(G292,G291)</f>
        <v>510</v>
      </c>
      <c r="H290" s="12" t="e">
        <f>SUM(#REF!)</f>
        <v>#REF!</v>
      </c>
      <c r="I290" s="61">
        <f>SUM(I292,I291)</f>
        <v>0</v>
      </c>
    </row>
    <row r="291" spans="1:9" s="5" customFormat="1" ht="35.25" customHeight="1">
      <c r="A291" s="121" t="s">
        <v>66</v>
      </c>
      <c r="B291" s="127"/>
      <c r="C291" s="143" t="s">
        <v>11</v>
      </c>
      <c r="D291" s="128" t="s">
        <v>30</v>
      </c>
      <c r="E291" s="156" t="s">
        <v>205</v>
      </c>
      <c r="F291" s="156" t="s">
        <v>65</v>
      </c>
      <c r="G291" s="129">
        <v>509.5</v>
      </c>
      <c r="H291" s="8"/>
      <c r="I291" s="129"/>
    </row>
    <row r="292" spans="1:9" s="5" customFormat="1" ht="35.25" customHeight="1" thickBot="1">
      <c r="A292" s="121" t="s">
        <v>98</v>
      </c>
      <c r="B292" s="127"/>
      <c r="C292" s="143" t="s">
        <v>11</v>
      </c>
      <c r="D292" s="62" t="s">
        <v>30</v>
      </c>
      <c r="E292" s="62" t="s">
        <v>205</v>
      </c>
      <c r="F292" s="62" t="s">
        <v>97</v>
      </c>
      <c r="G292" s="98">
        <v>0.5</v>
      </c>
      <c r="H292" s="8"/>
      <c r="I292" s="98"/>
    </row>
    <row r="293" spans="1:9" s="5" customFormat="1" ht="43.5" customHeight="1" thickBot="1">
      <c r="A293" s="41" t="s">
        <v>118</v>
      </c>
      <c r="B293" s="122"/>
      <c r="C293" s="93" t="s">
        <v>11</v>
      </c>
      <c r="D293" s="52" t="s">
        <v>30</v>
      </c>
      <c r="E293" s="52" t="s">
        <v>143</v>
      </c>
      <c r="F293" s="52" t="s">
        <v>1</v>
      </c>
      <c r="G293" s="61">
        <f>SUM(G294)</f>
        <v>0</v>
      </c>
      <c r="H293" s="12" t="e">
        <f>SUM(#REF!)</f>
        <v>#REF!</v>
      </c>
      <c r="I293" s="61">
        <f>SUM(I294)</f>
        <v>400</v>
      </c>
    </row>
    <row r="294" spans="1:9" s="5" customFormat="1" ht="50.25" customHeight="1">
      <c r="A294" s="94" t="s">
        <v>59</v>
      </c>
      <c r="B294" s="123"/>
      <c r="C294" s="93" t="s">
        <v>11</v>
      </c>
      <c r="D294" s="167" t="s">
        <v>30</v>
      </c>
      <c r="E294" s="168" t="s">
        <v>228</v>
      </c>
      <c r="F294" s="168" t="s">
        <v>1</v>
      </c>
      <c r="G294" s="74">
        <f>SUM(G295)</f>
        <v>0</v>
      </c>
      <c r="H294" s="74">
        <f>SUM(H295)</f>
        <v>0</v>
      </c>
      <c r="I294" s="74">
        <f>SUM(I295)</f>
        <v>400</v>
      </c>
    </row>
    <row r="295" spans="1:9" s="5" customFormat="1" ht="35.25" customHeight="1" thickBot="1">
      <c r="A295" s="121" t="s">
        <v>66</v>
      </c>
      <c r="B295" s="127"/>
      <c r="C295" s="143" t="s">
        <v>11</v>
      </c>
      <c r="D295" s="62" t="s">
        <v>30</v>
      </c>
      <c r="E295" s="62" t="s">
        <v>228</v>
      </c>
      <c r="F295" s="62" t="s">
        <v>65</v>
      </c>
      <c r="G295" s="98"/>
      <c r="H295" s="169"/>
      <c r="I295" s="98">
        <v>400</v>
      </c>
    </row>
    <row r="296" spans="1:9" s="5" customFormat="1" ht="28.5" customHeight="1" thickBot="1">
      <c r="A296" s="67" t="s">
        <v>53</v>
      </c>
      <c r="B296" s="68"/>
      <c r="C296" s="48" t="s">
        <v>11</v>
      </c>
      <c r="D296" s="69" t="s">
        <v>4</v>
      </c>
      <c r="E296" s="69" t="s">
        <v>73</v>
      </c>
      <c r="F296" s="69" t="s">
        <v>1</v>
      </c>
      <c r="G296" s="70">
        <f>SUM(G281)</f>
        <v>600</v>
      </c>
      <c r="H296" s="40" t="e">
        <f>SUM(#REF!,#REF!)</f>
        <v>#REF!</v>
      </c>
      <c r="I296" s="70">
        <f>SUM(I281)</f>
        <v>400</v>
      </c>
    </row>
    <row r="297" spans="1:9" s="5" customFormat="1" ht="30.75" customHeight="1">
      <c r="A297" s="151" t="s">
        <v>52</v>
      </c>
      <c r="B297" s="157"/>
      <c r="C297" s="53" t="s">
        <v>38</v>
      </c>
      <c r="D297" s="158"/>
      <c r="E297" s="158"/>
      <c r="F297" s="158"/>
      <c r="G297" s="54">
        <f>SUM(G298)</f>
        <v>600</v>
      </c>
      <c r="I297" s="54">
        <f>SUM(I298)</f>
        <v>600</v>
      </c>
    </row>
    <row r="298" spans="1:9" s="5" customFormat="1" ht="30.75" customHeight="1">
      <c r="A298" s="41" t="s">
        <v>60</v>
      </c>
      <c r="B298" s="122"/>
      <c r="C298" s="53" t="s">
        <v>38</v>
      </c>
      <c r="D298" s="53" t="s">
        <v>9</v>
      </c>
      <c r="E298" s="101" t="s">
        <v>136</v>
      </c>
      <c r="F298" s="101" t="s">
        <v>1</v>
      </c>
      <c r="G298" s="54">
        <f>SUM(G299)</f>
        <v>600</v>
      </c>
      <c r="H298" s="16" t="e">
        <f>SUM(#REF!)</f>
        <v>#REF!</v>
      </c>
      <c r="I298" s="54">
        <f>SUM(I299)</f>
        <v>600</v>
      </c>
    </row>
    <row r="299" spans="1:9" s="19" customFormat="1" ht="30.75" customHeight="1">
      <c r="A299" s="41" t="s">
        <v>118</v>
      </c>
      <c r="B299" s="123"/>
      <c r="C299" s="93" t="s">
        <v>38</v>
      </c>
      <c r="D299" s="53" t="s">
        <v>9</v>
      </c>
      <c r="E299" s="101" t="s">
        <v>143</v>
      </c>
      <c r="F299" s="101" t="s">
        <v>1</v>
      </c>
      <c r="G299" s="54">
        <f>SUM(G300)</f>
        <v>600</v>
      </c>
      <c r="H299" s="16" t="e">
        <f>SUM(#REF!)</f>
        <v>#REF!</v>
      </c>
      <c r="I299" s="54">
        <f>SUM(I300)</f>
        <v>600</v>
      </c>
    </row>
    <row r="300" spans="1:9" s="19" customFormat="1" ht="30.75" customHeight="1">
      <c r="A300" s="94" t="s">
        <v>96</v>
      </c>
      <c r="B300" s="123"/>
      <c r="C300" s="93" t="s">
        <v>38</v>
      </c>
      <c r="D300" s="53" t="s">
        <v>9</v>
      </c>
      <c r="E300" s="101" t="s">
        <v>206</v>
      </c>
      <c r="F300" s="101" t="s">
        <v>1</v>
      </c>
      <c r="G300" s="54">
        <f>SUM(G301)</f>
        <v>600</v>
      </c>
      <c r="H300" s="20"/>
      <c r="I300" s="54">
        <f>SUM(I301)</f>
        <v>600</v>
      </c>
    </row>
    <row r="301" spans="1:9" s="5" customFormat="1" ht="30.75" customHeight="1" thickBot="1">
      <c r="A301" s="121" t="s">
        <v>104</v>
      </c>
      <c r="B301" s="127"/>
      <c r="C301" s="143" t="s">
        <v>38</v>
      </c>
      <c r="D301" s="128" t="s">
        <v>9</v>
      </c>
      <c r="E301" s="156" t="s">
        <v>206</v>
      </c>
      <c r="F301" s="156" t="s">
        <v>103</v>
      </c>
      <c r="G301" s="129">
        <v>600</v>
      </c>
      <c r="H301" s="8"/>
      <c r="I301" s="129">
        <v>600</v>
      </c>
    </row>
    <row r="302" spans="1:9" s="5" customFormat="1" ht="30.75" customHeight="1" thickBot="1">
      <c r="A302" s="71" t="s">
        <v>54</v>
      </c>
      <c r="B302" s="72"/>
      <c r="C302" s="73" t="s">
        <v>38</v>
      </c>
      <c r="D302" s="73" t="s">
        <v>4</v>
      </c>
      <c r="E302" s="73" t="s">
        <v>73</v>
      </c>
      <c r="F302" s="73" t="s">
        <v>1</v>
      </c>
      <c r="G302" s="74">
        <f>SUM(G297)</f>
        <v>600</v>
      </c>
      <c r="H302" s="40" t="e">
        <f>SUM(#REF!,#REF!)</f>
        <v>#REF!</v>
      </c>
      <c r="I302" s="74">
        <f>SUM(I297)</f>
        <v>600</v>
      </c>
    </row>
    <row r="303" spans="1:9" s="6" customFormat="1" ht="34.5" customHeight="1" thickBot="1">
      <c r="A303" s="159" t="s">
        <v>44</v>
      </c>
      <c r="B303" s="160"/>
      <c r="C303" s="49"/>
      <c r="D303" s="49"/>
      <c r="E303" s="48"/>
      <c r="F303" s="48"/>
      <c r="G303" s="65">
        <f>SUM(G296,G280,G254,G198,G118,G112,G106,G85,G91,G302)</f>
        <v>263934.5</v>
      </c>
      <c r="H303" s="65" t="e">
        <f>SUM(H296,H280,H254,H198,H118,H112,H106,H85,H91,H302)</f>
        <v>#REF!</v>
      </c>
      <c r="I303" s="65">
        <f>SUM(I296,I280,I254,I198,I118,I112,I106,I85,I91,I302)</f>
        <v>263566.3</v>
      </c>
    </row>
    <row r="304" spans="7:9" ht="34.5" customHeight="1">
      <c r="G304" s="163"/>
      <c r="I304" s="163"/>
    </row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</sheetData>
  <sheetProtection/>
  <mergeCells count="13">
    <mergeCell ref="C1:H1"/>
    <mergeCell ref="C2:H2"/>
    <mergeCell ref="C3:G3"/>
    <mergeCell ref="C4:G4"/>
    <mergeCell ref="B13:F13"/>
    <mergeCell ref="A13:A14"/>
    <mergeCell ref="G13:G14"/>
    <mergeCell ref="G5:H5"/>
    <mergeCell ref="G6:H6"/>
    <mergeCell ref="A8:J8"/>
    <mergeCell ref="I13:I14"/>
    <mergeCell ref="A9:J9"/>
    <mergeCell ref="A10:J10"/>
  </mergeCells>
  <printOptions/>
  <pageMargins left="0.5511811023622047" right="0.15748031496062992" top="0.5118110236220472" bottom="0.1968503937007874" header="0.3937007874015748" footer="0.1968503937007874"/>
  <pageSetup firstPageNumber="127" useFirstPageNumber="1" horizontalDpi="300" verticalDpi="300" orientation="portrait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hna</cp:lastModifiedBy>
  <cp:lastPrinted>2015-11-30T08:24:57Z</cp:lastPrinted>
  <dcterms:created xsi:type="dcterms:W3CDTF">2001-04-26T07:34:20Z</dcterms:created>
  <dcterms:modified xsi:type="dcterms:W3CDTF">2016-06-09T07:43:01Z</dcterms:modified>
  <cp:category/>
  <cp:version/>
  <cp:contentType/>
  <cp:contentStatus/>
</cp:coreProperties>
</file>